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4" activeTab="9"/>
  </bookViews>
  <sheets>
    <sheet name="прил 1." sheetId="1" r:id="rId1"/>
    <sheet name="прил.2" sheetId="2" r:id="rId2"/>
    <sheet name="прил.3" sheetId="3" r:id="rId3"/>
    <sheet name="прил 4.  (2)" sheetId="4" r:id="rId4"/>
    <sheet name="прил 5." sheetId="5" r:id="rId5"/>
    <sheet name="прил.6" sheetId="6" r:id="rId6"/>
    <sheet name="прил.7" sheetId="7" r:id="rId7"/>
    <sheet name="прил.8" sheetId="8" r:id="rId8"/>
    <sheet name="прил.9" sheetId="9" r:id="rId9"/>
    <sheet name="прил.10" sheetId="10" r:id="rId10"/>
    <sheet name="прил.11" sheetId="11" r:id="rId11"/>
    <sheet name="прил 12. " sheetId="12" state="hidden" r:id="rId12"/>
    <sheet name="прил 13." sheetId="13" state="hidden" r:id="rId13"/>
    <sheet name="прил.14" sheetId="14" state="hidden" r:id="rId14"/>
    <sheet name="прил12" sheetId="15" r:id="rId15"/>
    <sheet name="прил 15." sheetId="16" state="hidden" r:id="rId16"/>
    <sheet name="прил13" sheetId="17" r:id="rId17"/>
    <sheet name="прил.16" sheetId="18" state="hidden" r:id="rId18"/>
    <sheet name="прил14" sheetId="19" r:id="rId19"/>
    <sheet name="прил.17" sheetId="20" state="hidden" r:id="rId20"/>
    <sheet name="прил 4. " sheetId="21" state="hidden" r:id="rId21"/>
    <sheet name="прил15" sheetId="22" r:id="rId22"/>
    <sheet name="прил16" sheetId="23" r:id="rId23"/>
    <sheet name="прил17" sheetId="24" r:id="rId24"/>
    <sheet name="прил18" sheetId="25" r:id="rId25"/>
    <sheet name="прил19" sheetId="26" r:id="rId26"/>
    <sheet name="Лист2" sheetId="27" r:id="rId27"/>
    <sheet name="Лист3" sheetId="28" r:id="rId28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24"/>
  <c r="C11"/>
  <c r="D8"/>
  <c r="C8"/>
  <c r="C11" i="23"/>
  <c r="C8"/>
  <c r="D14" i="22"/>
  <c r="C14"/>
  <c r="D10"/>
  <c r="C10"/>
  <c r="C11" i="19"/>
  <c r="C8"/>
  <c r="D25" i="17"/>
  <c r="C25"/>
  <c r="C24" s="1"/>
  <c r="C23" s="1"/>
  <c r="D24"/>
  <c r="D23" s="1"/>
  <c r="D17"/>
  <c r="C17"/>
  <c r="D15"/>
  <c r="C15"/>
  <c r="C11" s="1"/>
  <c r="D13"/>
  <c r="D12" s="1"/>
  <c r="C13"/>
  <c r="C12"/>
  <c r="D11"/>
  <c r="D9"/>
  <c r="C9"/>
  <c r="C7"/>
  <c r="C6" s="1"/>
  <c r="C5" s="1"/>
  <c r="D6"/>
  <c r="D5"/>
  <c r="D14" i="16"/>
  <c r="C14"/>
  <c r="D10"/>
  <c r="C10"/>
  <c r="C26" i="15"/>
  <c r="C25" s="1"/>
  <c r="C24" s="1"/>
  <c r="C18"/>
  <c r="C16"/>
  <c r="C14"/>
  <c r="C13"/>
  <c r="C12"/>
  <c r="C10"/>
  <c r="C9" s="1"/>
  <c r="C7"/>
  <c r="C14" i="14"/>
  <c r="C10"/>
  <c r="D15" i="13"/>
  <c r="D14" s="1"/>
  <c r="D13" s="1"/>
  <c r="C15"/>
  <c r="C14"/>
  <c r="C13" s="1"/>
  <c r="D11"/>
  <c r="C11"/>
  <c r="C10" s="1"/>
  <c r="C9" s="1"/>
  <c r="C8" s="1"/>
  <c r="C7" s="1"/>
  <c r="D10"/>
  <c r="D9" s="1"/>
  <c r="C14" i="12"/>
  <c r="C13" s="1"/>
  <c r="C12" s="1"/>
  <c r="C10"/>
  <c r="C9" s="1"/>
  <c r="C8" s="1"/>
  <c r="C7" s="1"/>
  <c r="C6" s="1"/>
  <c r="I245" i="11"/>
  <c r="I244" s="1"/>
  <c r="I243" s="1"/>
  <c r="I242" s="1"/>
  <c r="H245"/>
  <c r="H244"/>
  <c r="H243" s="1"/>
  <c r="H242" s="1"/>
  <c r="I240"/>
  <c r="I239" s="1"/>
  <c r="I238" s="1"/>
  <c r="H240"/>
  <c r="H239"/>
  <c r="H238" s="1"/>
  <c r="I236"/>
  <c r="H236"/>
  <c r="H235" s="1"/>
  <c r="H234" s="1"/>
  <c r="H233" s="1"/>
  <c r="H232" s="1"/>
  <c r="I235"/>
  <c r="I234" s="1"/>
  <c r="I233" s="1"/>
  <c r="I230"/>
  <c r="I229" s="1"/>
  <c r="I228" s="1"/>
  <c r="I224"/>
  <c r="H224"/>
  <c r="I222"/>
  <c r="I221" s="1"/>
  <c r="I220" s="1"/>
  <c r="I219" s="1"/>
  <c r="I218" s="1"/>
  <c r="H222"/>
  <c r="H221" s="1"/>
  <c r="H220" s="1"/>
  <c r="H219" s="1"/>
  <c r="H218" s="1"/>
  <c r="I216"/>
  <c r="H216"/>
  <c r="I215"/>
  <c r="I214" s="1"/>
  <c r="I213" s="1"/>
  <c r="I212" s="1"/>
  <c r="H215"/>
  <c r="H214" s="1"/>
  <c r="H213" s="1"/>
  <c r="H212" s="1"/>
  <c r="I209"/>
  <c r="H209"/>
  <c r="I206"/>
  <c r="H206"/>
  <c r="I205"/>
  <c r="I204" s="1"/>
  <c r="I203" s="1"/>
  <c r="I202" s="1"/>
  <c r="I201" s="1"/>
  <c r="H205"/>
  <c r="H204" s="1"/>
  <c r="H203" s="1"/>
  <c r="H202" s="1"/>
  <c r="H201" s="1"/>
  <c r="I199"/>
  <c r="H199"/>
  <c r="I197"/>
  <c r="I178" s="1"/>
  <c r="I177" s="1"/>
  <c r="H197"/>
  <c r="I195"/>
  <c r="H195"/>
  <c r="I193"/>
  <c r="H193"/>
  <c r="I191"/>
  <c r="H191"/>
  <c r="I189"/>
  <c r="I186" s="1"/>
  <c r="I185" s="1"/>
  <c r="H189"/>
  <c r="H186" s="1"/>
  <c r="H185" s="1"/>
  <c r="I183"/>
  <c r="I182" s="1"/>
  <c r="I181" s="1"/>
  <c r="I179"/>
  <c r="H179"/>
  <c r="H178"/>
  <c r="H177" s="1"/>
  <c r="H176" s="1"/>
  <c r="H175" s="1"/>
  <c r="I173"/>
  <c r="H173"/>
  <c r="H172" s="1"/>
  <c r="H171" s="1"/>
  <c r="H170" s="1"/>
  <c r="H169" s="1"/>
  <c r="I172"/>
  <c r="I171" s="1"/>
  <c r="I170" s="1"/>
  <c r="I169" s="1"/>
  <c r="I166"/>
  <c r="I165" s="1"/>
  <c r="I164" s="1"/>
  <c r="I163" s="1"/>
  <c r="I162" s="1"/>
  <c r="I159"/>
  <c r="I158" s="1"/>
  <c r="H159"/>
  <c r="H158" s="1"/>
  <c r="I156"/>
  <c r="H156"/>
  <c r="I154"/>
  <c r="H154"/>
  <c r="I150"/>
  <c r="I149" s="1"/>
  <c r="I148" s="1"/>
  <c r="I147" s="1"/>
  <c r="I146" s="1"/>
  <c r="I145" s="1"/>
  <c r="H150"/>
  <c r="H149" s="1"/>
  <c r="H148" s="1"/>
  <c r="H147" s="1"/>
  <c r="H146" s="1"/>
  <c r="H145" s="1"/>
  <c r="I142"/>
  <c r="I141" s="1"/>
  <c r="I140" s="1"/>
  <c r="I139" s="1"/>
  <c r="I137"/>
  <c r="H137"/>
  <c r="I135"/>
  <c r="H135"/>
  <c r="I133"/>
  <c r="I132" s="1"/>
  <c r="H133"/>
  <c r="H132" s="1"/>
  <c r="I131"/>
  <c r="I130" s="1"/>
  <c r="I129" s="1"/>
  <c r="I128" s="1"/>
  <c r="H131"/>
  <c r="H130" s="1"/>
  <c r="H129" s="1"/>
  <c r="H128" s="1"/>
  <c r="I126"/>
  <c r="I125" s="1"/>
  <c r="I124" s="1"/>
  <c r="I123" s="1"/>
  <c r="I122" s="1"/>
  <c r="I121" s="1"/>
  <c r="I120" s="1"/>
  <c r="H126"/>
  <c r="H125" s="1"/>
  <c r="H124" s="1"/>
  <c r="H123" s="1"/>
  <c r="H122" s="1"/>
  <c r="H121" s="1"/>
  <c r="H120" s="1"/>
  <c r="I116"/>
  <c r="H116"/>
  <c r="I115"/>
  <c r="I114" s="1"/>
  <c r="I113" s="1"/>
  <c r="I112" s="1"/>
  <c r="I111" s="1"/>
  <c r="H115"/>
  <c r="H114" s="1"/>
  <c r="H113" s="1"/>
  <c r="H112" s="1"/>
  <c r="H111" s="1"/>
  <c r="I109"/>
  <c r="H109"/>
  <c r="I108"/>
  <c r="I107" s="1"/>
  <c r="I106" s="1"/>
  <c r="H108"/>
  <c r="H107" s="1"/>
  <c r="H106" s="1"/>
  <c r="I104"/>
  <c r="H104"/>
  <c r="I103"/>
  <c r="I102" s="1"/>
  <c r="I101" s="1"/>
  <c r="I100" s="1"/>
  <c r="H103"/>
  <c r="H102" s="1"/>
  <c r="H101" s="1"/>
  <c r="H100" s="1"/>
  <c r="I92"/>
  <c r="H92"/>
  <c r="I89"/>
  <c r="H89"/>
  <c r="I88"/>
  <c r="I87" s="1"/>
  <c r="I86" s="1"/>
  <c r="I85" s="1"/>
  <c r="H88"/>
  <c r="H87" s="1"/>
  <c r="H86" s="1"/>
  <c r="H85" s="1"/>
  <c r="I82"/>
  <c r="H82"/>
  <c r="I81"/>
  <c r="H81"/>
  <c r="I80"/>
  <c r="I79" s="1"/>
  <c r="I78" s="1"/>
  <c r="H80"/>
  <c r="H79" s="1"/>
  <c r="H78" s="1"/>
  <c r="H77" s="1"/>
  <c r="I75"/>
  <c r="H75"/>
  <c r="I73"/>
  <c r="H73"/>
  <c r="I72"/>
  <c r="H72"/>
  <c r="I69"/>
  <c r="I68" s="1"/>
  <c r="H68"/>
  <c r="I66"/>
  <c r="H66"/>
  <c r="I64"/>
  <c r="H64"/>
  <c r="H63" s="1"/>
  <c r="H62" s="1"/>
  <c r="I63"/>
  <c r="I62" s="1"/>
  <c r="I60"/>
  <c r="I59" s="1"/>
  <c r="H60"/>
  <c r="H59"/>
  <c r="H52" s="1"/>
  <c r="H39" s="1"/>
  <c r="H31" s="1"/>
  <c r="I56"/>
  <c r="I54"/>
  <c r="I53"/>
  <c r="H53"/>
  <c r="I50"/>
  <c r="H50"/>
  <c r="I48"/>
  <c r="I47" s="1"/>
  <c r="I46" s="1"/>
  <c r="I45"/>
  <c r="I44" s="1"/>
  <c r="I43" s="1"/>
  <c r="I42" s="1"/>
  <c r="H45"/>
  <c r="H44" s="1"/>
  <c r="H43" s="1"/>
  <c r="H42" s="1"/>
  <c r="I36"/>
  <c r="I35"/>
  <c r="I34"/>
  <c r="I33" s="1"/>
  <c r="I32" s="1"/>
  <c r="G31"/>
  <c r="I29"/>
  <c r="I28"/>
  <c r="I27" s="1"/>
  <c r="I25"/>
  <c r="I24" s="1"/>
  <c r="I23" s="1"/>
  <c r="I15"/>
  <c r="H15"/>
  <c r="I14"/>
  <c r="H14"/>
  <c r="H13" s="1"/>
  <c r="H12" s="1"/>
  <c r="H11" s="1"/>
  <c r="H10" s="1"/>
  <c r="I13"/>
  <c r="I12" s="1"/>
  <c r="I11" s="1"/>
  <c r="G200" i="10"/>
  <c r="G199" s="1"/>
  <c r="G198" s="1"/>
  <c r="G197" s="1"/>
  <c r="G196" s="1"/>
  <c r="G191"/>
  <c r="G190" s="1"/>
  <c r="G189" s="1"/>
  <c r="G188" s="1"/>
  <c r="G187" s="1"/>
  <c r="G186" s="1"/>
  <c r="G184"/>
  <c r="G183"/>
  <c r="G182" s="1"/>
  <c r="G181" s="1"/>
  <c r="G180" s="1"/>
  <c r="G178"/>
  <c r="G176"/>
  <c r="G175" s="1"/>
  <c r="G174" s="1"/>
  <c r="G173" s="1"/>
  <c r="G172" s="1"/>
  <c r="G170"/>
  <c r="G169"/>
  <c r="G168"/>
  <c r="G167" s="1"/>
  <c r="G166" s="1"/>
  <c r="G163"/>
  <c r="G160"/>
  <c r="G159"/>
  <c r="G158" s="1"/>
  <c r="G157" s="1"/>
  <c r="G156" s="1"/>
  <c r="G155" s="1"/>
  <c r="G153"/>
  <c r="G151"/>
  <c r="G149"/>
  <c r="G146" s="1"/>
  <c r="G145" s="1"/>
  <c r="G143"/>
  <c r="G142" s="1"/>
  <c r="G141" s="1"/>
  <c r="G139"/>
  <c r="G138"/>
  <c r="G137"/>
  <c r="G136"/>
  <c r="G135" s="1"/>
  <c r="G132"/>
  <c r="G131" s="1"/>
  <c r="G130" s="1"/>
  <c r="G129" s="1"/>
  <c r="G128" s="1"/>
  <c r="G125"/>
  <c r="G124" s="1"/>
  <c r="G122"/>
  <c r="G120"/>
  <c r="G118"/>
  <c r="G116"/>
  <c r="G114"/>
  <c r="G112"/>
  <c r="G111" s="1"/>
  <c r="G110" s="1"/>
  <c r="G106"/>
  <c r="G105"/>
  <c r="G104"/>
  <c r="G96"/>
  <c r="G95" s="1"/>
  <c r="G94" s="1"/>
  <c r="G93" s="1"/>
  <c r="G92" s="1"/>
  <c r="G91"/>
  <c r="G90" s="1"/>
  <c r="G89" s="1"/>
  <c r="G88" s="1"/>
  <c r="G87" s="1"/>
  <c r="G86" s="1"/>
  <c r="G83"/>
  <c r="G82" s="1"/>
  <c r="G81"/>
  <c r="G80"/>
  <c r="G74"/>
  <c r="G73"/>
  <c r="G66"/>
  <c r="G65" s="1"/>
  <c r="G58" s="1"/>
  <c r="G57" s="1"/>
  <c r="G56" s="1"/>
  <c r="G55" s="1"/>
  <c r="G63"/>
  <c r="G59"/>
  <c r="G54"/>
  <c r="G53" s="1"/>
  <c r="G52"/>
  <c r="G51" s="1"/>
  <c r="G50"/>
  <c r="G49" s="1"/>
  <c r="G48"/>
  <c r="G47" s="1"/>
  <c r="G38"/>
  <c r="G37" s="1"/>
  <c r="G36" s="1"/>
  <c r="G35"/>
  <c r="G34" s="1"/>
  <c r="G33" s="1"/>
  <c r="G32" s="1"/>
  <c r="G28"/>
  <c r="G27" s="1"/>
  <c r="G26" s="1"/>
  <c r="G25" s="1"/>
  <c r="G24" s="1"/>
  <c r="G23" s="1"/>
  <c r="G18"/>
  <c r="G17"/>
  <c r="G16"/>
  <c r="G15" s="1"/>
  <c r="G14"/>
  <c r="G13" s="1"/>
  <c r="G12" s="1"/>
  <c r="G11" s="1"/>
  <c r="H195" i="9"/>
  <c r="G195"/>
  <c r="H194"/>
  <c r="H193" s="1"/>
  <c r="H192" s="1"/>
  <c r="H191" s="1"/>
  <c r="G194"/>
  <c r="G193" s="1"/>
  <c r="G192" s="1"/>
  <c r="G191" s="1"/>
  <c r="H189"/>
  <c r="H188" s="1"/>
  <c r="H187" s="1"/>
  <c r="G189"/>
  <c r="G188" s="1"/>
  <c r="G187" s="1"/>
  <c r="H185"/>
  <c r="G185"/>
  <c r="H184"/>
  <c r="H183" s="1"/>
  <c r="H182" s="1"/>
  <c r="H181" s="1"/>
  <c r="G184"/>
  <c r="G183" s="1"/>
  <c r="G182" s="1"/>
  <c r="G181" s="1"/>
  <c r="H179"/>
  <c r="H178"/>
  <c r="H177" s="1"/>
  <c r="H175"/>
  <c r="H174"/>
  <c r="H173" s="1"/>
  <c r="H171"/>
  <c r="H170" s="1"/>
  <c r="H169" s="1"/>
  <c r="H164"/>
  <c r="G164"/>
  <c r="H162"/>
  <c r="H161" s="1"/>
  <c r="H160" s="1"/>
  <c r="H159" s="1"/>
  <c r="H158" s="1"/>
  <c r="G162"/>
  <c r="G161"/>
  <c r="G160" s="1"/>
  <c r="G159" s="1"/>
  <c r="G158" s="1"/>
  <c r="H156"/>
  <c r="G156"/>
  <c r="G155" s="1"/>
  <c r="G154" s="1"/>
  <c r="G153" s="1"/>
  <c r="G152" s="1"/>
  <c r="H155"/>
  <c r="H154" s="1"/>
  <c r="H153" s="1"/>
  <c r="H152" s="1"/>
  <c r="H149"/>
  <c r="G149"/>
  <c r="H146"/>
  <c r="G146"/>
  <c r="H145"/>
  <c r="G145"/>
  <c r="G144"/>
  <c r="G143" s="1"/>
  <c r="G142" s="1"/>
  <c r="G141" s="1"/>
  <c r="H139"/>
  <c r="G139"/>
  <c r="H137"/>
  <c r="G137"/>
  <c r="H135"/>
  <c r="G135"/>
  <c r="H133"/>
  <c r="H116" s="1"/>
  <c r="H115" s="1"/>
  <c r="G133"/>
  <c r="G116" s="1"/>
  <c r="G115" s="1"/>
  <c r="H131"/>
  <c r="G131"/>
  <c r="H129"/>
  <c r="G129"/>
  <c r="H127"/>
  <c r="G127"/>
  <c r="G124" s="1"/>
  <c r="G123" s="1"/>
  <c r="H124"/>
  <c r="H123" s="1"/>
  <c r="H121"/>
  <c r="H120" s="1"/>
  <c r="H119" s="1"/>
  <c r="H117"/>
  <c r="H114" s="1"/>
  <c r="H113" s="1"/>
  <c r="G117"/>
  <c r="G114" s="1"/>
  <c r="G113" s="1"/>
  <c r="H111"/>
  <c r="G111"/>
  <c r="H110"/>
  <c r="H109" s="1"/>
  <c r="H108" s="1"/>
  <c r="H107" s="1"/>
  <c r="H99" s="1"/>
  <c r="G110"/>
  <c r="G109" s="1"/>
  <c r="G108" s="1"/>
  <c r="G107" s="1"/>
  <c r="G99" s="1"/>
  <c r="H104"/>
  <c r="H103" s="1"/>
  <c r="H102" s="1"/>
  <c r="H101" s="1"/>
  <c r="H100" s="1"/>
  <c r="H97"/>
  <c r="G97"/>
  <c r="G96" s="1"/>
  <c r="G95" s="1"/>
  <c r="G92" s="1"/>
  <c r="G91" s="1"/>
  <c r="H96"/>
  <c r="H95" s="1"/>
  <c r="H92" s="1"/>
  <c r="H91" s="1"/>
  <c r="H89"/>
  <c r="H88" s="1"/>
  <c r="G89"/>
  <c r="G88"/>
  <c r="H86"/>
  <c r="G86"/>
  <c r="H84"/>
  <c r="G84"/>
  <c r="H80"/>
  <c r="H79" s="1"/>
  <c r="H78" s="1"/>
  <c r="H77" s="1"/>
  <c r="H76" s="1"/>
  <c r="H75" s="1"/>
  <c r="G80"/>
  <c r="G79"/>
  <c r="G78" s="1"/>
  <c r="G77" s="1"/>
  <c r="G76" s="1"/>
  <c r="G75" s="1"/>
  <c r="H72"/>
  <c r="H71" s="1"/>
  <c r="H70" s="1"/>
  <c r="H69" s="1"/>
  <c r="H67"/>
  <c r="G67"/>
  <c r="H65"/>
  <c r="G65"/>
  <c r="G61" s="1"/>
  <c r="G60" s="1"/>
  <c r="G59" s="1"/>
  <c r="G58" s="1"/>
  <c r="H63"/>
  <c r="H62" s="1"/>
  <c r="G63"/>
  <c r="G62"/>
  <c r="H61"/>
  <c r="H60" s="1"/>
  <c r="H59" s="1"/>
  <c r="H58" s="1"/>
  <c r="H56"/>
  <c r="H55" s="1"/>
  <c r="H54" s="1"/>
  <c r="H50"/>
  <c r="G50"/>
  <c r="H46"/>
  <c r="G46"/>
  <c r="H45"/>
  <c r="H44" s="1"/>
  <c r="H43" s="1"/>
  <c r="H42" s="1"/>
  <c r="H41" s="1"/>
  <c r="G45"/>
  <c r="G44" s="1"/>
  <c r="G43" s="1"/>
  <c r="G42" s="1"/>
  <c r="G41" s="1"/>
  <c r="H39"/>
  <c r="G39"/>
  <c r="H38"/>
  <c r="H37" s="1"/>
  <c r="H36" s="1"/>
  <c r="H35" s="1"/>
  <c r="G38"/>
  <c r="G37" s="1"/>
  <c r="G36" s="1"/>
  <c r="G35" s="1"/>
  <c r="H33"/>
  <c r="H32" s="1"/>
  <c r="H31" s="1"/>
  <c r="H30" s="1"/>
  <c r="H29" s="1"/>
  <c r="G33"/>
  <c r="G32" s="1"/>
  <c r="G31" s="1"/>
  <c r="G30" s="1"/>
  <c r="G29" s="1"/>
  <c r="H22"/>
  <c r="G22"/>
  <c r="H19"/>
  <c r="H18" s="1"/>
  <c r="H17" s="1"/>
  <c r="H16" s="1"/>
  <c r="H15" s="1"/>
  <c r="G19"/>
  <c r="G18" s="1"/>
  <c r="G17" s="1"/>
  <c r="G16" s="1"/>
  <c r="G15" s="1"/>
  <c r="H12"/>
  <c r="G12"/>
  <c r="H11"/>
  <c r="H10" s="1"/>
  <c r="H9" s="1"/>
  <c r="H8" s="1"/>
  <c r="G11"/>
  <c r="G10" s="1"/>
  <c r="G9" s="1"/>
  <c r="G8" s="1"/>
  <c r="G153" i="8"/>
  <c r="G152" s="1"/>
  <c r="G151" s="1"/>
  <c r="G147"/>
  <c r="G146" s="1"/>
  <c r="G145" s="1"/>
  <c r="G144" s="1"/>
  <c r="G143" s="1"/>
  <c r="G138"/>
  <c r="G137" s="1"/>
  <c r="G136" s="1"/>
  <c r="G135" s="1"/>
  <c r="G134" s="1"/>
  <c r="G133" s="1"/>
  <c r="G131"/>
  <c r="G129"/>
  <c r="G128" s="1"/>
  <c r="G127" s="1"/>
  <c r="G126" s="1"/>
  <c r="G125" s="1"/>
  <c r="G123"/>
  <c r="G122" s="1"/>
  <c r="G121" s="1"/>
  <c r="G120" s="1"/>
  <c r="G119" s="1"/>
  <c r="G116"/>
  <c r="G115"/>
  <c r="G114"/>
  <c r="G107"/>
  <c r="G106" s="1"/>
  <c r="G105"/>
  <c r="G104" s="1"/>
  <c r="G103"/>
  <c r="G102"/>
  <c r="G101"/>
  <c r="G100" s="1"/>
  <c r="G94"/>
  <c r="G93" s="1"/>
  <c r="G92" s="1"/>
  <c r="G91"/>
  <c r="G90" s="1"/>
  <c r="G89" s="1"/>
  <c r="G88" s="1"/>
  <c r="G84"/>
  <c r="G83" s="1"/>
  <c r="G82" s="1"/>
  <c r="G81" s="1"/>
  <c r="G80" s="1"/>
  <c r="G79" s="1"/>
  <c r="G77"/>
  <c r="G76" s="1"/>
  <c r="G75" s="1"/>
  <c r="G74" s="1"/>
  <c r="G73" s="1"/>
  <c r="G72" s="1"/>
  <c r="G70"/>
  <c r="G69" s="1"/>
  <c r="G68"/>
  <c r="G67" s="1"/>
  <c r="G65"/>
  <c r="G63"/>
  <c r="G61"/>
  <c r="G59"/>
  <c r="G57"/>
  <c r="G56" s="1"/>
  <c r="G49"/>
  <c r="G48"/>
  <c r="G47"/>
  <c r="G46" s="1"/>
  <c r="G45" s="1"/>
  <c r="G44" s="1"/>
  <c r="G43" s="1"/>
  <c r="G42" s="1"/>
  <c r="G41" s="1"/>
  <c r="G40"/>
  <c r="G39"/>
  <c r="G38" s="1"/>
  <c r="G37" s="1"/>
  <c r="G36" s="1"/>
  <c r="G35" s="1"/>
  <c r="G33"/>
  <c r="G32" s="1"/>
  <c r="G31" s="1"/>
  <c r="G30" s="1"/>
  <c r="G29" s="1"/>
  <c r="G27"/>
  <c r="G26" s="1"/>
  <c r="G23"/>
  <c r="G22" s="1"/>
  <c r="G21"/>
  <c r="G19" s="1"/>
  <c r="G18" s="1"/>
  <c r="G17" s="1"/>
  <c r="G16" s="1"/>
  <c r="G15" s="1"/>
  <c r="G20"/>
  <c r="G14"/>
  <c r="G13"/>
  <c r="G12" s="1"/>
  <c r="G183" i="7"/>
  <c r="G182" s="1"/>
  <c r="G181" s="1"/>
  <c r="G177"/>
  <c r="F177"/>
  <c r="F176" s="1"/>
  <c r="F175" s="1"/>
  <c r="F174" s="1"/>
  <c r="F173" s="1"/>
  <c r="G176"/>
  <c r="G175" s="1"/>
  <c r="G174" s="1"/>
  <c r="G173" s="1"/>
  <c r="G171"/>
  <c r="G170" s="1"/>
  <c r="G169" s="1"/>
  <c r="G168" s="1"/>
  <c r="G167" s="1"/>
  <c r="F171"/>
  <c r="F170"/>
  <c r="F169" s="1"/>
  <c r="F168" s="1"/>
  <c r="F167" s="1"/>
  <c r="G165"/>
  <c r="F165"/>
  <c r="F164" s="1"/>
  <c r="F163" s="1"/>
  <c r="G164"/>
  <c r="G163" s="1"/>
  <c r="G161"/>
  <c r="G160" s="1"/>
  <c r="G159" s="1"/>
  <c r="F161"/>
  <c r="F160"/>
  <c r="F159" s="1"/>
  <c r="G157"/>
  <c r="F157"/>
  <c r="F156" s="1"/>
  <c r="F155" s="1"/>
  <c r="F154" s="1"/>
  <c r="F153" s="1"/>
  <c r="G156"/>
  <c r="G155" s="1"/>
  <c r="G154" s="1"/>
  <c r="G153" s="1"/>
  <c r="G151"/>
  <c r="G150" s="1"/>
  <c r="G149" s="1"/>
  <c r="F151"/>
  <c r="F150"/>
  <c r="F149" s="1"/>
  <c r="G147"/>
  <c r="F147"/>
  <c r="F146" s="1"/>
  <c r="F145" s="1"/>
  <c r="G146"/>
  <c r="G145" s="1"/>
  <c r="G142"/>
  <c r="F142"/>
  <c r="G139"/>
  <c r="F139"/>
  <c r="G138"/>
  <c r="G137" s="1"/>
  <c r="G136" s="1"/>
  <c r="F138"/>
  <c r="F137"/>
  <c r="F136" s="1"/>
  <c r="F135" s="1"/>
  <c r="F134" s="1"/>
  <c r="G128"/>
  <c r="F128"/>
  <c r="F127" s="1"/>
  <c r="G127"/>
  <c r="G125"/>
  <c r="F125"/>
  <c r="G123"/>
  <c r="F123"/>
  <c r="G121"/>
  <c r="F121"/>
  <c r="F118" s="1"/>
  <c r="F117" s="1"/>
  <c r="G118"/>
  <c r="G117" s="1"/>
  <c r="G115"/>
  <c r="G114" s="1"/>
  <c r="G113" s="1"/>
  <c r="G111"/>
  <c r="G110" s="1"/>
  <c r="F111"/>
  <c r="F110" s="1"/>
  <c r="F109" s="1"/>
  <c r="F108" s="1"/>
  <c r="F107" s="1"/>
  <c r="G109"/>
  <c r="G108" s="1"/>
  <c r="G107" s="1"/>
  <c r="G105"/>
  <c r="F105"/>
  <c r="G104"/>
  <c r="G103" s="1"/>
  <c r="G102" s="1"/>
  <c r="G101" s="1"/>
  <c r="G93" s="1"/>
  <c r="F104"/>
  <c r="F103" s="1"/>
  <c r="F102" s="1"/>
  <c r="F101" s="1"/>
  <c r="F93" s="1"/>
  <c r="G98"/>
  <c r="G97" s="1"/>
  <c r="G96" s="1"/>
  <c r="G95" s="1"/>
  <c r="G94" s="1"/>
  <c r="G91"/>
  <c r="F91"/>
  <c r="F90" s="1"/>
  <c r="G90"/>
  <c r="G88"/>
  <c r="F88"/>
  <c r="G86"/>
  <c r="F86"/>
  <c r="F82" s="1"/>
  <c r="F81" s="1"/>
  <c r="F80" s="1"/>
  <c r="F79" s="1"/>
  <c r="G81"/>
  <c r="G80" s="1"/>
  <c r="G79" s="1"/>
  <c r="G77"/>
  <c r="G76" s="1"/>
  <c r="G75" s="1"/>
  <c r="G74" s="1"/>
  <c r="G72"/>
  <c r="F72"/>
  <c r="G70"/>
  <c r="G66" s="1"/>
  <c r="G65" s="1"/>
  <c r="G64" s="1"/>
  <c r="G63" s="1"/>
  <c r="F70"/>
  <c r="F66" s="1"/>
  <c r="F65" s="1"/>
  <c r="F64" s="1"/>
  <c r="F63" s="1"/>
  <c r="G68"/>
  <c r="F68"/>
  <c r="G67"/>
  <c r="F67"/>
  <c r="G61"/>
  <c r="F61"/>
  <c r="G60"/>
  <c r="G59" s="1"/>
  <c r="G56" s="1"/>
  <c r="G55" s="1"/>
  <c r="F60"/>
  <c r="F59" s="1"/>
  <c r="F56" s="1"/>
  <c r="F55" s="1"/>
  <c r="F57"/>
  <c r="G51"/>
  <c r="G50" s="1"/>
  <c r="G49" s="1"/>
  <c r="G48" s="1"/>
  <c r="G47" s="1"/>
  <c r="G46" s="1"/>
  <c r="F51"/>
  <c r="F50"/>
  <c r="F49" s="1"/>
  <c r="F48" s="1"/>
  <c r="F47" s="1"/>
  <c r="F46" s="1"/>
  <c r="G44"/>
  <c r="G41" s="1"/>
  <c r="G40" s="1"/>
  <c r="G39" s="1"/>
  <c r="G38" s="1"/>
  <c r="F44"/>
  <c r="F41"/>
  <c r="F40" s="1"/>
  <c r="F39" s="1"/>
  <c r="F38" s="1"/>
  <c r="G36"/>
  <c r="F36"/>
  <c r="F35" s="1"/>
  <c r="F34" s="1"/>
  <c r="F33" s="1"/>
  <c r="F32" s="1"/>
  <c r="G35"/>
  <c r="G34" s="1"/>
  <c r="G33" s="1"/>
  <c r="G32" s="1"/>
  <c r="G23"/>
  <c r="F23"/>
  <c r="G20"/>
  <c r="F20"/>
  <c r="F19" s="1"/>
  <c r="F18" s="1"/>
  <c r="F17" s="1"/>
  <c r="F16" s="1"/>
  <c r="G19"/>
  <c r="G18" s="1"/>
  <c r="G17" s="1"/>
  <c r="G16" s="1"/>
  <c r="G13"/>
  <c r="F13"/>
  <c r="G12"/>
  <c r="F12"/>
  <c r="F11" s="1"/>
  <c r="F10" s="1"/>
  <c r="F9" s="1"/>
  <c r="G11"/>
  <c r="G10" s="1"/>
  <c r="G9" s="1"/>
  <c r="F137" i="6"/>
  <c r="F136"/>
  <c r="F135" s="1"/>
  <c r="F131"/>
  <c r="F130" s="1"/>
  <c r="F129" s="1"/>
  <c r="F128" s="1"/>
  <c r="F127" s="1"/>
  <c r="F121"/>
  <c r="F120" s="1"/>
  <c r="F119" s="1"/>
  <c r="F118" s="1"/>
  <c r="F117" s="1"/>
  <c r="F114"/>
  <c r="F111"/>
  <c r="F110"/>
  <c r="F109" s="1"/>
  <c r="F104"/>
  <c r="F102"/>
  <c r="F100"/>
  <c r="F98"/>
  <c r="F95" s="1"/>
  <c r="F94" s="1"/>
  <c r="F92"/>
  <c r="F91"/>
  <c r="F90" s="1"/>
  <c r="F88"/>
  <c r="F87" s="1"/>
  <c r="F86" s="1"/>
  <c r="F81"/>
  <c r="F80"/>
  <c r="F79" s="1"/>
  <c r="F78" s="1"/>
  <c r="F77" s="1"/>
  <c r="F74"/>
  <c r="F73" s="1"/>
  <c r="F71"/>
  <c r="F70"/>
  <c r="F68"/>
  <c r="F66"/>
  <c r="F64"/>
  <c r="F62"/>
  <c r="F61" s="1"/>
  <c r="F55"/>
  <c r="F54"/>
  <c r="F53"/>
  <c r="F52" s="1"/>
  <c r="F51"/>
  <c r="F47"/>
  <c r="F46"/>
  <c r="F45" s="1"/>
  <c r="F44" s="1"/>
  <c r="F43" s="1"/>
  <c r="F42" s="1"/>
  <c r="F40"/>
  <c r="F39" s="1"/>
  <c r="F38" s="1"/>
  <c r="F37" s="1"/>
  <c r="F36" s="1"/>
  <c r="F34"/>
  <c r="F33"/>
  <c r="F32"/>
  <c r="F31" s="1"/>
  <c r="F30" s="1"/>
  <c r="F28"/>
  <c r="F27"/>
  <c r="F23"/>
  <c r="F20"/>
  <c r="F19" s="1"/>
  <c r="F18" s="1"/>
  <c r="F17" s="1"/>
  <c r="F16" s="1"/>
  <c r="F13"/>
  <c r="F12"/>
  <c r="F11" s="1"/>
  <c r="F10" s="1"/>
  <c r="F9" s="1"/>
  <c r="I29" i="3"/>
  <c r="H29"/>
  <c r="C29"/>
  <c r="C28" s="1"/>
  <c r="I28"/>
  <c r="H28"/>
  <c r="I26"/>
  <c r="I25" s="1"/>
  <c r="H26"/>
  <c r="H25" s="1"/>
  <c r="I23"/>
  <c r="H23"/>
  <c r="I20"/>
  <c r="H20"/>
  <c r="C20"/>
  <c r="C18" s="1"/>
  <c r="C11" s="1"/>
  <c r="C10" s="1"/>
  <c r="I18"/>
  <c r="H18"/>
  <c r="I14"/>
  <c r="H14"/>
  <c r="C14"/>
  <c r="I12"/>
  <c r="H12"/>
  <c r="H11" s="1"/>
  <c r="H10" s="1"/>
  <c r="G10"/>
  <c r="F10"/>
  <c r="E10"/>
  <c r="D10"/>
  <c r="H29" i="2"/>
  <c r="C29"/>
  <c r="C28" s="1"/>
  <c r="H28"/>
  <c r="H26"/>
  <c r="H25"/>
  <c r="H23"/>
  <c r="H20"/>
  <c r="C20"/>
  <c r="H18"/>
  <c r="C18"/>
  <c r="C11" s="1"/>
  <c r="C10" s="1"/>
  <c r="H14"/>
  <c r="C14"/>
  <c r="H12"/>
  <c r="H11" s="1"/>
  <c r="H10" s="1"/>
  <c r="G10"/>
  <c r="F10"/>
  <c r="E10"/>
  <c r="D10"/>
  <c r="G112" i="8" l="1"/>
  <c r="G111" s="1"/>
  <c r="G110" s="1"/>
  <c r="G109" s="1"/>
  <c r="G108" s="1"/>
  <c r="G71" i="10"/>
  <c r="G70" s="1"/>
  <c r="G69" s="1"/>
  <c r="G68" s="1"/>
  <c r="G103"/>
  <c r="G102" s="1"/>
  <c r="G101" s="1"/>
  <c r="G100" s="1"/>
  <c r="G99" s="1"/>
  <c r="G98" s="1"/>
  <c r="G11" i="8"/>
  <c r="G10" s="1"/>
  <c r="G9" s="1"/>
  <c r="G8" s="1"/>
  <c r="G55"/>
  <c r="G54" s="1"/>
  <c r="G79" i="10"/>
  <c r="G78" s="1"/>
  <c r="G77" s="1"/>
  <c r="G76" s="1"/>
  <c r="G75" s="1"/>
  <c r="F8" i="6"/>
  <c r="F106"/>
  <c r="F108"/>
  <c r="F107" s="1"/>
  <c r="F7" i="7"/>
  <c r="F8"/>
  <c r="G7" i="9"/>
  <c r="G6"/>
  <c r="G8" i="7"/>
  <c r="G180"/>
  <c r="G179"/>
  <c r="G149" i="8"/>
  <c r="G150"/>
  <c r="I161" i="11"/>
  <c r="I176"/>
  <c r="I175" s="1"/>
  <c r="G108" i="10"/>
  <c r="G107" s="1"/>
  <c r="G109"/>
  <c r="F133" i="6"/>
  <c r="F134"/>
  <c r="G7" i="8"/>
  <c r="H7" i="9"/>
  <c r="H168"/>
  <c r="H167"/>
  <c r="I11" i="3"/>
  <c r="I10" s="1"/>
  <c r="F85" i="6"/>
  <c r="F84" s="1"/>
  <c r="F76" s="1"/>
  <c r="G135" i="7"/>
  <c r="G134" s="1"/>
  <c r="G7" s="1"/>
  <c r="G97" i="8"/>
  <c r="G96" s="1"/>
  <c r="G87" s="1"/>
  <c r="G86" s="1"/>
  <c r="G127" i="10"/>
  <c r="I52" i="11"/>
  <c r="I39" s="1"/>
  <c r="I31" s="1"/>
  <c r="I10" s="1"/>
  <c r="I232"/>
  <c r="I226"/>
  <c r="I227"/>
  <c r="H144" i="9"/>
  <c r="H143" s="1"/>
  <c r="H142" s="1"/>
  <c r="H141" s="1"/>
  <c r="H6" s="1"/>
  <c r="G40" i="10"/>
  <c r="G31" s="1"/>
  <c r="I40" i="11"/>
  <c r="I77"/>
  <c r="H161"/>
  <c r="D8" i="13"/>
  <c r="D7" s="1"/>
  <c r="C6" i="15"/>
  <c r="C5" s="1"/>
  <c r="F60" i="6"/>
  <c r="F59" s="1"/>
  <c r="F58" s="1"/>
  <c r="F57" s="1"/>
  <c r="F7" s="1"/>
  <c r="G113" i="8"/>
  <c r="G72" i="10"/>
  <c r="G67" l="1"/>
  <c r="G53" i="8"/>
  <c r="G52" s="1"/>
  <c r="G30" i="10"/>
  <c r="G22"/>
  <c r="G78" i="8"/>
  <c r="G6"/>
  <c r="G10" i="10"/>
  <c r="A1" i="21" l="1"/>
</calcChain>
</file>

<file path=xl/sharedStrings.xml><?xml version="1.0" encoding="utf-8"?>
<sst xmlns="http://schemas.openxmlformats.org/spreadsheetml/2006/main" count="5716" uniqueCount="614">
  <si>
    <t>Приложение № 1</t>
  </si>
  <si>
    <t xml:space="preserve">Нормативы отчислений в бюджет муниципального образования - Терское сельское поселение   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</si>
  <si>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</si>
  <si>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</si>
  <si>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</si>
  <si>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</si>
  <si>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</si>
  <si>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</si>
  <si>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деятельности, взимаемый на территории сельских поселений</t>
  </si>
  <si>
    <t>Единый сельскохозяйственный налог, взимаемый на территории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</si>
  <si>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</si>
  <si>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</si>
  <si>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</si>
  <si>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</si>
  <si>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</si>
  <si>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</si>
  <si>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</si>
  <si>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</si>
  <si>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</si>
  <si>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</si>
  <si>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</si>
  <si>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</si>
  <si>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</si>
  <si>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</si>
  <si>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</si>
  <si>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</si>
  <si>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</si>
  <si>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</si>
  <si>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</si>
  <si>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</si>
  <si>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</si>
  <si>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</si>
  <si>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</si>
  <si>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</si>
  <si>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</si>
  <si>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</si>
  <si>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</si>
  <si>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</si>
  <si>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</si>
  <si>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</si>
  <si>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</si>
  <si>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</si>
  <si>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>Доходы муниципального образования- Терское сельское поселение Моздокского района на 2021 финансовый год</t>
  </si>
  <si>
    <t>Код бюджетной классификации Российской Федерации</t>
  </si>
  <si>
    <t>Наименование дохода</t>
  </si>
  <si>
    <t>сумма                                            2017 год</t>
  </si>
  <si>
    <t>Изменения</t>
  </si>
  <si>
    <t>Изменения (август)</t>
  </si>
  <si>
    <t>Изменения (октябрь)</t>
  </si>
  <si>
    <t>Изменения (ноябрь)</t>
  </si>
  <si>
    <t>Сумма на 2021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</si>
  <si>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</si>
  <si>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</si>
  <si>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</si>
  <si>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</si>
  <si>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</si>
  <si>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</si>
  <si>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</si>
  <si>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</si>
  <si>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</si>
  <si>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</si>
  <si>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1 05 02000 02 0000 110</t>
  </si>
  <si>
    <t>1 05 03000 01 0000 110</t>
  </si>
  <si>
    <t>1 06 00000 00 0000 000</t>
  </si>
  <si>
    <t xml:space="preserve">Налоги на имущество </t>
  </si>
  <si>
    <t>1 06 01030 10 0000 110</t>
  </si>
  <si>
    <t>1 06 06000 10 0000 110</t>
  </si>
  <si>
    <t>1 06 06033 10 0000 110</t>
  </si>
  <si>
    <t>1 06 06043 10 0000 110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</si>
  <si>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</si>
  <si>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</si>
  <si>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</si>
  <si>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</si>
  <si>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Итого неналоговые</t>
  </si>
  <si>
    <t>Доходы ото использования имущества, находящегося в муниципальной собственности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</si>
  <si>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</si>
  <si>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</si>
  <si>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</si>
  <si>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</si>
  <si>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</si>
  <si>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</si>
  <si>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</si>
  <si>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</si>
  <si>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</si>
  <si>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</si>
  <si>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2 02 30024 10 0067 150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</si>
  <si>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</si>
  <si>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20239999100020150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</si>
  <si>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</si>
  <si>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20239999100010150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</si>
  <si>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</si>
  <si>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202 150 02100000151</t>
  </si>
  <si>
    <t>Дотации бюджетам сельских поселений на поддержку мер по обеспечению сбалансированности бюджетов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</si>
  <si>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</si>
  <si>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</si>
  <si>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604,59</t>
  </si>
  <si>
    <t>Доходы муниципального образования- Терское сельское поселение Моздокского района на плановый период 2022-2023 финансовый год</t>
  </si>
  <si>
    <t>Сумма на 2022 год</t>
  </si>
  <si>
    <t xml:space="preserve">Сумма на 2023 год </t>
  </si>
  <si>
    <t>111 05013 10 0000 120</t>
  </si>
  <si>
    <t>до разграничения собственности</t>
  </si>
  <si>
    <t>202 49999 10 0000 150</t>
  </si>
  <si>
    <t>Прочие межбюджетные трансферты,  передаваемые бюджетам сельских поселений</t>
  </si>
  <si>
    <t>202 39999 10 0020 150</t>
  </si>
  <si>
    <t xml:space="preserve">                                                                                                                       Приложение  №4</t>
  </si>
  <si>
    <t>Перечень и коды главных администраторов доходов бюджета муниципального образования – Терское сельское поселение Моздокского района</t>
  </si>
  <si>
    <t>Коды бюджетной классификации Российской Федерации</t>
  </si>
  <si>
    <t>Наименование администратора доходов бюджета муниципального образования - Терское сельское поселение Моздокского района</t>
  </si>
  <si>
    <t>администратора доходов</t>
  </si>
  <si>
    <t>доход бюджета муниципального образования - Терское сельское поселение Моздокского района</t>
  </si>
  <si>
    <t>Администрация местного самоуправления Терского сельского поселения Моздокского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</si>
  <si>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</si>
  <si>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</si>
  <si>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</si>
  <si>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</si>
  <si>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1 11 05013 05 0000 120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</si>
  <si>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</si>
  <si>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</si>
  <si>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</si>
  <si>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</si>
  <si>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</si>
  <si>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</si>
  <si>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</si>
  <si>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</si>
  <si>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</si>
  <si>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</si>
  <si>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</si>
  <si>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</si>
  <si>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</si>
  <si>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</si>
  <si>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</si>
  <si>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</si>
  <si>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</si>
  <si>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</si>
  <si>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</si>
  <si>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</si>
  <si>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2 02 15002 10 0000 150</t>
  </si>
  <si>
    <t>2 02 20216 10 0060 150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</si>
  <si>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</si>
  <si>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</si>
  <si>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</si>
  <si>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</si>
  <si>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</si>
  <si>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</si>
  <si>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2 02 39999 10 0000 150</t>
  </si>
  <si>
    <t xml:space="preserve"> Прочие субвенции бюджетам сельских поселений</t>
  </si>
  <si>
    <t>2 02 39999 10 0020 150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</si>
  <si>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</si>
  <si>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</si>
  <si>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</si>
  <si>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</si>
  <si>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Прочие безвозмездные поступления в бюджеты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</si>
  <si>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</si>
  <si>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</si>
  <si>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</si>
  <si>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</si>
  <si>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</si>
  <si>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</si>
  <si>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</si>
  <si>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Перечень источников главных администраторов финансирования дефицита бюджета муниципального образования - Терское  сельское поселение  Моздокского района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</si>
  <si>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</si>
  <si>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</si>
  <si>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Администратор дохода</t>
  </si>
  <si>
    <t>доход бюджета муниципального образования - Терское сельское поселение</t>
  </si>
  <si>
    <t>Администрация местного самоуправления Терского сельского поселения</t>
  </si>
  <si>
    <t xml:space="preserve"> 01 02 00 00 10 0000 710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</si>
  <si>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</si>
  <si>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01 03 01 00 10 0000 710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</si>
  <si>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</si>
  <si>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</si>
  <si>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</si>
  <si>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</si>
  <si>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</si>
  <si>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</si>
  <si>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01 06 01 00 10 0000 630</t>
  </si>
  <si>
    <t>Средства от продажи акций и иных форм участия в капитале, находящихся в собственности сельских поселений</t>
  </si>
  <si>
    <t xml:space="preserve">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</si>
  <si>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</si>
  <si>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2021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</si>
  <si>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</si>
  <si>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</si>
  <si>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</si>
  <si>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</si>
  <si>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</si>
  <si>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</si>
  <si>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2021 год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</si>
  <si>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</si>
  <si>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</si>
  <si>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</si>
  <si>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</si>
  <si>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</si>
  <si>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</si>
  <si>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</si>
  <si>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</si>
  <si>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</si>
  <si>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</si>
  <si>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</si>
  <si>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</si>
  <si>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</si>
  <si>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</si>
  <si>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</si>
  <si>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</si>
  <si>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</si>
  <si>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</si>
  <si>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</si>
  <si>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</si>
  <si>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</si>
  <si>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</si>
  <si>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</si>
  <si>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</si>
  <si>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</si>
  <si>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</si>
  <si>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</si>
  <si>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</si>
  <si>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</si>
  <si>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</si>
  <si>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</si>
  <si>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</si>
  <si>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</si>
  <si>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</si>
  <si>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</si>
  <si>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</si>
  <si>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</si>
  <si>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>Резервные фонды</t>
  </si>
  <si>
    <t>11</t>
  </si>
  <si>
    <t>Непрограммные рсходы</t>
  </si>
  <si>
    <t>Иные непрограммные расходы по выполнению работ по разработке проектно-сметной документации</t>
  </si>
  <si>
    <t>99 0 00 00000</t>
  </si>
  <si>
    <t>Резервные фонды муниципального образования — Терское сельское поселение</t>
  </si>
  <si>
    <t>997 00 00000</t>
  </si>
  <si>
    <t>Иные бюджетные ассигнования</t>
  </si>
  <si>
    <t>800</t>
  </si>
  <si>
    <t>Резервные средства</t>
  </si>
  <si>
    <t>870</t>
  </si>
  <si>
    <t xml:space="preserve">  Другие общегосударственные вопросы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</si>
  <si>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</si>
  <si>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</si>
  <si>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</si>
  <si>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</si>
  <si>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</si>
  <si>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</si>
  <si>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</si>
  <si>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</si>
  <si>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</si>
  <si>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</si>
  <si>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</si>
  <si>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</si>
  <si>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</si>
  <si>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</si>
  <si>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</si>
  <si>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</si>
  <si>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</si>
  <si>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</si>
  <si>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</si>
  <si>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</si>
  <si>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</si>
  <si>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</si>
  <si>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</si>
  <si>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</si>
  <si>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Не программные расходы органов местного самоуправления</t>
  </si>
  <si>
    <t>Иные не программные расходы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</si>
  <si>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</si>
  <si>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</si>
  <si>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</si>
  <si>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</si>
  <si>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 xml:space="preserve">  Дорожное хозяйство (дорожные фонды)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</si>
  <si>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 "
</t>
  </si>
  <si>
    <t>03 0 00 00000</t>
  </si>
  <si>
    <t>Подпрограмма  «Содержание, реконструкция и ремонт автомобильных дорог общего пользования  "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</si>
  <si>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</si>
  <si>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</si>
  <si>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</si>
  <si>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</si>
  <si>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</si>
  <si>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</si>
  <si>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</si>
  <si>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Расходы на организацию безопасности дорожного движения</t>
  </si>
  <si>
    <t>03 1 01 70340</t>
  </si>
  <si>
    <t>03 1 01 70340</t>
  </si>
  <si>
    <t>Прочие мероприятия в области дорожного хозяйства</t>
  </si>
  <si>
    <t>03 1 01 70350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</si>
  <si>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</si>
  <si>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</si>
  <si>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</si>
  <si>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</si>
  <si>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</si>
  <si>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</si>
  <si>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</si>
  <si>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 »  </t>
  </si>
  <si>
    <t>02 0 00 00000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</si>
  <si>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 »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</si>
  <si>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</si>
  <si>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</si>
  <si>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</si>
  <si>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</si>
  <si>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7024П</t>
  </si>
  <si>
    <t>Субсидии юридическим лицам (кроме некомерческих организаций) , индивидуальных предпринимателей, физическим лицам</t>
  </si>
  <si>
    <t>02 2 01 70240</t>
  </si>
  <si>
    <t>Благоустройство</t>
  </si>
  <si>
    <t>Муниципальная программа «Комплексное благоустройство территории Муниципального образования - Терское сельское поселение  »</t>
  </si>
  <si>
    <t>Подпрограмма «Развитие, реконструкция, текущий ремонт сетей  уличного освещения Терского  сельского поселения  »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</si>
  <si>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</si>
  <si>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</si>
  <si>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</si>
  <si>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</si>
  <si>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</si>
  <si>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Подпрограмма № 3 «Озеленение Ново-Осетинского сельского поселения  »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</si>
  <si>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</si>
  <si>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</si>
  <si>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</si>
  <si>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</si>
  <si>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</si>
  <si>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Подпрограмма «Благоустройство территории Терского сельского поселения  »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</si>
  <si>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</si>
  <si>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</si>
  <si>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</si>
  <si>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</si>
  <si>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</si>
  <si>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</si>
  <si>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</si>
  <si>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>Расходы на содержание и уборку памятников истории и культуры за счет средств вышестоящего бюджета</t>
  </si>
  <si>
    <t>02 4 01 70280</t>
  </si>
  <si>
    <t>Расходы на организацию сбора и вывоза бытовых отходов и мусора за счет средств  вышестоящего бюджета</t>
  </si>
  <si>
    <t>02 4 01 70290</t>
  </si>
  <si>
    <t>Прочие мероприятия в области благоустройства</t>
  </si>
  <si>
    <t>02 4 01 70300</t>
  </si>
  <si>
    <t xml:space="preserve">  КУЛЬТУРА, КИНЕМАТОГРАФИЯ</t>
  </si>
  <si>
    <t>08</t>
  </si>
  <si>
    <t xml:space="preserve">Муниципальная программа «Развитие культуры муниципального образования - Терское сельское поселение  » 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</si>
  <si>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</si>
  <si>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</si>
  <si>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</si>
  <si>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</si>
  <si>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</si>
  <si>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</si>
  <si>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</si>
  <si>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</si>
  <si>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</si>
  <si>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</si>
  <si>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</si>
  <si>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</si>
  <si>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</si>
  <si>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</si>
  <si>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</si>
  <si>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</si>
  <si>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</si>
  <si>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</si>
  <si>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Социальное обеспечение населения</t>
  </si>
  <si>
    <t>10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</si>
  <si>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</si>
  <si>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</si>
  <si>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</si>
  <si>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321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</si>
  <si>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</si>
  <si>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</si>
  <si>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</si>
  <si>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</si>
  <si>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</si>
  <si>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</si>
  <si>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</si>
  <si>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>ФИЗИЧЕСКАЯ КУЛЬТУРА И СПОРТ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</si>
  <si>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</si>
  <si>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</si>
  <si>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</si>
  <si>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</si>
  <si>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99 9 00 75000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</si>
  <si>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плановый период 2022-2023 годов</t>
  </si>
  <si>
    <t>Сумма                         2022 год</t>
  </si>
  <si>
    <t>Сумма                         2023 год</t>
  </si>
  <si>
    <t>999 00 77700</t>
  </si>
  <si>
    <t xml:space="preserve">Муниципальная программа 
«Содержание объектов муниципальной собственности муниципального образования - Терское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</si>
  <si>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–Терское сельское поселение 
Моздокского района 
 РСО - Алания  »
</t>
  </si>
  <si>
    <t>04 2 01 70380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</si>
  <si>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</si>
  <si>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     07 1 01 70640</t>
  </si>
  <si>
    <t xml:space="preserve">Муниципальная программа 
"Содержание, реконструкция и ремонт автомобильных дорог Муниципального образования - Терскоесельское поселение Моздокского района  "
</t>
  </si>
  <si>
    <t>Другие вопросы в области национальной экономики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</si>
  <si>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</si>
  <si>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Терскоесельское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</si>
  <si>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Терскоесельское поселение  Моздокского района  »</t>
  </si>
  <si>
    <t>Подпрограмма  «Развитие, реконструкция сетей коммунальной инфраструктуры муниципального образования - Кизлярское сельское поселение  Моздокского района  »</t>
  </si>
  <si>
    <t>Подпрограмма 5 «Обеспечение создания условий для реализации муниципальной программы "Комплексное благоустройство территории Муниципального образования - Терскоесельское поселение  »</t>
  </si>
  <si>
    <t>Прочие мероприятия по благоустройству</t>
  </si>
  <si>
    <t>Содержание и уборка памятников</t>
  </si>
  <si>
    <t>Организация и сбор мусора</t>
  </si>
  <si>
    <t>02 4 01 70250</t>
  </si>
  <si>
    <t>02 5 01 70300</t>
  </si>
  <si>
    <t>Расходы на развитие материально-технической базы домов культуры за счёт средств вышестоящего бюджета</t>
  </si>
  <si>
    <t>01101L4671</t>
  </si>
  <si>
    <t>Закупка товаров, работ и услуг для обеспечения государственных (муниципальных) нужд</t>
  </si>
  <si>
    <t>Иные закупки товаров,  работ и услуг для обеспечения государственных (муниципальных) нужд</t>
  </si>
  <si>
    <t>Расходы на развитие материально-технической базы домов культуры за счёт средств местного бюджета</t>
  </si>
  <si>
    <t>01101L4673</t>
  </si>
  <si>
    <t>Иные непрограмные расходы</t>
  </si>
  <si>
    <t xml:space="preserve">Условно утвержденные расходы </t>
  </si>
  <si>
    <t>0000000000</t>
  </si>
  <si>
    <t xml:space="preserve">Распределение бюджетных ассигнований по ведомственной структуре расходов муниципального образования - Терское сельское поселение на 2021 год
</t>
  </si>
  <si>
    <t>ППП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</si>
  <si>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 "
</t>
  </si>
  <si>
    <t>Подпрограмма «Благоустройство территории Малгобекского сельского поселения  »</t>
  </si>
  <si>
    <t xml:space="preserve">Расходы на содержание и уборку памятников истории и культуры </t>
  </si>
  <si>
    <t xml:space="preserve">Расходы на организацию сбора и вывоза бытовых отходов и мусора </t>
  </si>
  <si>
    <t xml:space="preserve">Расходы на обеспечение деятельности учреждений культурно-досуговой деятельности  и народного творчества </t>
  </si>
  <si>
    <t>Распределение бюджетных ассигнований по ведомственной структуре расходов муниципального образования - Терское сельское поселение на плановый период 2022-2023 годов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</si>
  <si>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</si>
  <si>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</si>
  <si>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</si>
  <si>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</si>
  <si>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Подпрограмма «Развитие, реконструкция, текущий ремонт сетей  уличного освещения Малгобекского  сельского поселения  »</t>
  </si>
  <si>
    <t xml:space="preserve">Муниципальная программа «Развитие культуры муниципального образования - Малгобекское сельское поселение  » </t>
  </si>
  <si>
    <t>Условно утвержденные расходы</t>
  </si>
  <si>
    <r>
      <rPr>
        <b/>
        <sz val="10"/>
        <color rgb="FF000000"/>
        <rFont val="Bookman Old Style"/>
        <family val="1"/>
        <charset val="204"/>
      </rPr>
      <t xml:space="preserve">Приложение № 10
</t>
    </r>
    <r>
      <rPr>
        <sz val="10"/>
        <color rgb="FF000000"/>
        <rFont val="Bookman Old Style"/>
        <family val="1"/>
        <charset val="204"/>
      </rPr>
      <t>к  решению Собрания представителей муниципального образования - Терское сельское поселение Моздокского района от 12.2020г. №  «Об утверждении   бюджета муниципального образования - Терское сельское поселение Моздокского района  на 2021 финансовый год  и на плановый период 2022-2023 годов»</t>
    </r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</si>
  <si>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2021 финансовый год</t>
  </si>
  <si>
    <t>Сумма        2021 год</t>
  </si>
  <si>
    <t>ВСЕГО:</t>
  </si>
  <si>
    <t>Закупка товаров, работ, услуг в сфере информационно-коммуникационных технологий</t>
  </si>
  <si>
    <t>Подпрограмма «Развитие, реконструкция сетей коммунальной инфраструктуры муниципального образования - Терское сельское поселение  Моздокского района  »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</si>
  <si>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</si>
  <si>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</si>
  <si>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Муниципальная программа «Комплексное благоустройство территории Муниципального образования - Притеречное сельское поселение  »</t>
  </si>
  <si>
    <t>Подпрограмма «Развитие, реконструкция, текущий ремонт сетей  уличного освещения Терского сельского поселения  »</t>
  </si>
  <si>
    <t>02 1 01 702300</t>
  </si>
  <si>
    <t xml:space="preserve">02 4 00 00000 </t>
  </si>
  <si>
    <t>Расходы на благоустройство территории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</si>
  <si>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 "
</t>
  </si>
  <si>
    <t>Подпрограмма «Содержание, реконструкция и ремонт автомобильных дорог общего пользования  "</t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</si>
  <si>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плановый период 2022-2023 годов</t>
  </si>
  <si>
    <t>Сумма        2022 год</t>
  </si>
  <si>
    <t>Сумма        2023 год</t>
  </si>
  <si>
    <t xml:space="preserve">Муниципальная программа «Развитие культуры муниципального образования - Терское сельское поселение » </t>
  </si>
  <si>
    <t xml:space="preserve">Муниципальная программа «Комплексное благоустройство территории муниципального образования - Кизлярское сельское поселение Моздокского района РСО-Алания на 2018-2021 годы»  </t>
  </si>
  <si>
    <t>Подпрограмма «Развитие, реконструкция сетей коммунальной инфраструктуры муниципального образования - Кизлярское сельское поселение  Моздокского района  »</t>
  </si>
  <si>
    <t xml:space="preserve">02 1 00 00000 </t>
  </si>
  <si>
    <t xml:space="preserve">05 </t>
  </si>
  <si>
    <t>ЖИЛИЩНО-КОММУНАЛЬНОЕ ХОЗЯЙСТВО</t>
  </si>
  <si>
    <t>00 0  00 00000</t>
  </si>
  <si>
    <t>Ликвидация стихийных свалок</t>
  </si>
  <si>
    <t xml:space="preserve">                                                                                                                       Приложение  №12</t>
  </si>
  <si>
    <t>к  проекту  решения Собрания представителей Терского сельского поселения Моздокского района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</si>
  <si>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Терское сельское поселение Моздокского района 
на 2020 год  
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</si>
  <si>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</si>
  <si>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Сумма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</si>
  <si>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</si>
  <si>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</si>
  <si>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</si>
  <si>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</si>
  <si>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</si>
  <si>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</si>
  <si>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</si>
  <si>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</si>
  <si>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</si>
  <si>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</si>
  <si>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</si>
  <si>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</si>
  <si>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</si>
  <si>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</si>
  <si>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</si>
  <si>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</si>
  <si>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</si>
  <si>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</si>
  <si>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</si>
  <si>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</si>
  <si>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</si>
  <si>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к  решению Собрания представителей Терского сельского поселения Моздокского района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</si>
  <si>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Терское сельское поселение Моздокского района  
на плановый период 2020 и 2021 годов  
</t>
  </si>
  <si>
    <t>2020 год</t>
  </si>
  <si>
    <t>2021 год</t>
  </si>
  <si>
    <t xml:space="preserve"> Приложение  №14</t>
  </si>
  <si>
    <t>к  решению Собрания представителей Терского сельского поселения Моздокского района от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</si>
  <si>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Моздокского района на 2020 год
</t>
  </si>
  <si>
    <t>№№ пп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</si>
  <si>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</si>
  <si>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</si>
  <si>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</si>
  <si>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</si>
  <si>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</si>
  <si>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</si>
  <si>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</si>
  <si>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</si>
  <si>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</si>
  <si>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Источники финансирования дефицита 
бюджета муниципального образования   - Терское сельское поселение 
На 2021 год
</t>
  </si>
  <si>
    <t>к  решению Собрания представителей муниципального образования - Терское сельское поселение Моздокского района   «Об утверждении   бюджета муниципального образования - Терское сельское поселение Моздокского района  на 2021 финансовый год  и на плановый период 2022-2023 годов»</t>
  </si>
  <si>
    <t>тысяч рублей</t>
  </si>
  <si>
    <t>2021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</si>
  <si>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</si>
  <si>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</si>
  <si>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</si>
  <si>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</si>
  <si>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</si>
  <si>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</si>
  <si>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</si>
  <si>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</si>
  <si>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</si>
  <si>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</si>
  <si>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</si>
  <si>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</si>
  <si>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</si>
  <si>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</si>
  <si>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</si>
  <si>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</si>
  <si>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</si>
  <si>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</si>
  <si>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000 01 03 01 00 10 0000 710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</si>
  <si>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</si>
  <si>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</si>
  <si>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</si>
  <si>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000 01 03 01 00 10 0000 810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</si>
  <si>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</si>
  <si>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</si>
  <si>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</si>
  <si>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</si>
  <si>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</si>
  <si>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000 01 06 01 00 10 0000 630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</si>
  <si>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</si>
  <si>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</si>
  <si>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</si>
  <si>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</si>
  <si>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</si>
  <si>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</si>
  <si>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</si>
  <si>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</si>
  <si>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Приложение  №15</t>
  </si>
  <si>
    <t>к  решению Собрания представителей Терского сельского поселения Моздокского района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</si>
  <si>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Терское сельское поселение Моздокского района на плановый период 2021 и 2022 годов 
</t>
  </si>
  <si>
    <t>2022 год</t>
  </si>
  <si>
    <t xml:space="preserve">сумма                     </t>
  </si>
  <si>
    <t xml:space="preserve">Источники финансирования дефицита 
бюджета муниципального образования   - Терское сельское поселение 
на плановый период 2022 и 2023 годов
</t>
  </si>
  <si>
    <t xml:space="preserve"> 2023 год</t>
  </si>
  <si>
    <t>000 01 02 00 00 05 0000 710</t>
  </si>
  <si>
    <t>000 01 02 00 00 05 0000 810</t>
  </si>
  <si>
    <t>000 01 03 01 00 02 0000 710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</si>
  <si>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</si>
  <si>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</si>
  <si>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Приложение № 16
к решению Собрания представителей муниципального образования - Терское
 сельское поселение Моздокского района 
от .11.2019г. №  "Об утверждении бюджета муниципального 
образования - Терское сельское поселение 
Моздокского района  на 2020 финансовый год
и на плановый период 2021-2022 годов"
</t>
  </si>
  <si>
    <t>Программа государственных гарантий  муниципального образования - Терское сельское поселение на 2020 год</t>
  </si>
  <si>
    <t>1. Предоставление государственных гарантий в валюте Российской Федерации в 2020 году</t>
  </si>
  <si>
    <t>тысяч  рублей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</si>
  <si>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</si>
  <si>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</si>
  <si>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</si>
  <si>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</si>
  <si>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</si>
  <si>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государственных гарантий Российской Федерации</t>
  </si>
  <si>
    <t>Нет</t>
  </si>
  <si>
    <t>нет</t>
  </si>
  <si>
    <t>2. Бюджетные ассигнования на исполнение государственных гарантий   муниципального образования - Терское сельское поселение
 в плановом периоде 2021 и 2022 годов</t>
  </si>
  <si>
    <t>Исполнение государственных гарантий  муниципального образования - Терское сельское поселение</t>
  </si>
  <si>
    <t>За счет источников финансирования дефицита  бюджета  муниципального образования - Терское сельское поселение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</si>
  <si>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 - Терское сельское поселение на 2021 год
</t>
  </si>
  <si>
    <t>Привлечение кредитов от кредитных организаций в валюте Российской Федерации</t>
  </si>
  <si>
    <t xml:space="preserve">Приложение № 17
к решению Собрания представителей муниципального образования - Терское
 сельское поселение Моздокского района 
от .11.2019г. №  "Об утверждении бюджета муниципального 
образования - Терское сельское поселение 
Моздокского района  на 2020 финансовый год
и на плановый период 2021-2022 годов"
</t>
  </si>
  <si>
    <t>Программа государственных гарантий  муниципального образования - Терское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</si>
  <si>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</si>
  <si>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За счет источников финансирования дефицита  бюджета муниципального образования - Терское сельское поселение</t>
  </si>
  <si>
    <t>к проекту  решению Собрания представителей Терского сельского поселения Моздокского района 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</si>
  <si>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>1 08 04020 01 1000 110</t>
  </si>
  <si>
    <t>1 08 04020 01 4000 110</t>
  </si>
  <si>
    <t>1 08 07175 01 1000 110</t>
  </si>
  <si>
    <t>1 08 07175 01 4000 110</t>
  </si>
  <si>
    <t>1 11 05013 10 0000 120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</si>
  <si>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</si>
  <si>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2 02 15001 10 0000 151</t>
  </si>
  <si>
    <t>2 02 15002 10 0000 151</t>
  </si>
  <si>
    <t>2 02 20216 10 0060 151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</si>
  <si>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</si>
  <si>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</si>
  <si>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</si>
  <si>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</si>
  <si>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</si>
  <si>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</si>
  <si>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</si>
  <si>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</si>
  <si>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</si>
  <si>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</si>
  <si>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</si>
  <si>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</si>
  <si>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</si>
  <si>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</si>
  <si>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</si>
  <si>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 - Терское сельское поселение  
 на плановый период 2022 и 2023 годов
</t>
  </si>
  <si>
    <t>2023 год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</si>
  <si>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</si>
  <si>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t xml:space="preserve">   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 на 2021 год
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</si>
  <si>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</si>
  <si>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 на плановый период 2022 и 2023 годов
</t>
  </si>
  <si>
    <t>Программа муниципальных гарантий  муниципального образования   - Терское сельское поселение  в валюте  Российской Федерации на 2021 год</t>
  </si>
  <si>
    <t>направление (цель) гарантирования</t>
  </si>
  <si>
    <t>Сумма гарантирования</t>
  </si>
  <si>
    <t xml:space="preserve">Иные условия предоставления и исполнения гарантий </t>
  </si>
  <si>
    <t>Программа муниципальных гарантий  муниципального образования  - Терское сельское поселение в валюте  Российской Федерации на плановый период 2022 и  2023 годов</t>
  </si>
  <si>
    <t xml:space="preserve">Иные условия предоставления и исполнения  гарантий </t>
  </si>
  <si>
    <r>
      <t xml:space="preserve">Приложение № 11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</si>
  <si>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12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</si>
  <si>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13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</si>
  <si>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14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</si>
  <si>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15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</si>
  <si>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16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</si>
  <si>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17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</si>
  <si>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18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</si>
  <si>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 19
</t>
    </r>
    <r>
      <rPr>
        <sz val="10"/>
        <color rgb="FF000000"/>
        <rFont val="Bookman Old Style"/>
        <family val="1"/>
        <charset val="204"/>
      </rPr>
      <t>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</si>
  <si>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r>
      <t xml:space="preserve">Приложение №9
</t>
    </r>
    <r>
      <rPr>
        <sz val="10"/>
        <rFont val="Bookman Old Style"/>
        <family val="1"/>
        <charset val="204"/>
      </rPr>
      <t xml:space="preserve">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
</t>
    </r>
  </si>
  <si>
    <r>
      <t xml:space="preserve">Приложение №8
</t>
    </r>
    <r>
      <rPr>
        <sz val="10"/>
        <rFont val="Bookman Old Style"/>
        <family val="1"/>
        <charset val="204"/>
      </rPr>
      <t xml:space="preserve">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
</t>
    </r>
  </si>
  <si>
    <t xml:space="preserve">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</si>
  <si>
    <r>
      <t xml:space="preserve">Приложение №2  </t>
    </r>
    <r>
      <rPr>
        <sz val="8"/>
        <color rgb="FF000000"/>
        <rFont val="Times New Roman"/>
        <family val="1"/>
        <charset val="204"/>
      </rPr>
      <t xml:space="preserve">                                                                                    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
</t>
    </r>
  </si>
  <si>
    <r>
      <t xml:space="preserve">Приложение №3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
</t>
    </r>
  </si>
  <si>
    <r>
      <t xml:space="preserve">Приложение № 6
</t>
    </r>
    <r>
      <rPr>
        <sz val="10"/>
        <rFont val="Bookman Old Style"/>
        <family val="1"/>
        <charset val="204"/>
      </rPr>
      <t xml:space="preserve">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
</t>
    </r>
  </si>
  <si>
    <r>
      <t xml:space="preserve">Приложение № 7
</t>
    </r>
    <r>
      <rPr>
        <sz val="10"/>
        <rFont val="Bookman Old Style"/>
        <family val="1"/>
        <charset val="204"/>
      </rPr>
      <t xml:space="preserve">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
</t>
    </r>
  </si>
  <si>
    <r>
      <t xml:space="preserve">Приложение № 10
</t>
    </r>
    <r>
      <rPr>
        <sz val="10"/>
        <color rgb="FF000000"/>
        <rFont val="Bookman Old Style"/>
        <family val="1"/>
        <charset val="204"/>
      </rPr>
      <t xml:space="preserve">
к решению Собрания представителей муниципального образования – Терское
 сельское поселение Моздокского района 
от 30 .12.2020г. № 69  «Об утверждении бюджета муниципального 
образования - Терское сельское поселение 
Моздокского района  на 2021 финансовый год
 и на плановый период 2022-2023 годов»</t>
    </r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</si>
  <si>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 Терское  сельское поселение 
Моздокского района 
 РСО - Алания  »
</t>
  </si>
  <si>
    <t xml:space="preserve">Муниципальная программа 
«Содержание объектов муниципальной собственности Муниципального образования - Терское  сельское поселение  "
</t>
  </si>
  <si>
    <t xml:space="preserve">Муниципальная программа 
«Содержание объектов муниципальной собственности Муниципального образования - Терское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</si>
  <si>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 Терское сельское поселение 
Моздокского района 
 РСО - Алания  »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</si>
  <si>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–Терское  сельское поселение 
Моздокского района 
 РСО - Алания  »
</t>
  </si>
  <si>
    <t>Подпрограмма № 3 «Озеленение Терского сельского поселения  »</t>
  </si>
</sst>
</file>

<file path=xl/styles.xml><?xml version="1.0" encoding="utf-8"?>
<styleSheet xmlns="http://schemas.openxmlformats.org/spreadsheetml/2006/main">
  <numFmts count="5">
    <numFmt numFmtId="164" formatCode="\ * #,##0.00&quot;    &quot;;\-* #,##0.00&quot;    &quot;;\ * \-#&quot;    &quot;;\ @\ "/>
    <numFmt numFmtId="165" formatCode="\ * #,##0.0&quot;    &quot;;\-* #,##0.0&quot;    &quot;;\ * \-#&quot;    &quot;;\ @\ "/>
    <numFmt numFmtId="166" formatCode="0.0"/>
    <numFmt numFmtId="167" formatCode="#,##0.0&quot;   &quot;"/>
    <numFmt numFmtId="168" formatCode="#,##0.0"/>
  </numFmts>
  <fonts count="43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0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3"/>
      <color rgb="FF000000"/>
      <name val="Bookman Old Style"/>
      <family val="1"/>
      <charset val="204"/>
    </font>
    <font>
      <sz val="10.5"/>
      <color rgb="FF333333"/>
      <name val="Bookman Old Style"/>
      <family val="1"/>
      <charset val="204"/>
    </font>
    <font>
      <sz val="10.5"/>
      <color rgb="FF000000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sz val="12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rgb="FF000000"/>
      <name val="Bookman Old Style"/>
      <family val="1"/>
      <charset val="204"/>
    </font>
    <font>
      <sz val="13"/>
      <name val="Bookman Old Style"/>
      <family val="1"/>
      <charset val="204"/>
    </font>
    <font>
      <sz val="12"/>
      <color rgb="FF003366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Times New Roman"/>
      <family val="1"/>
      <charset val="204"/>
    </font>
    <font>
      <sz val="8"/>
      <name val="Bookman Old Style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73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0" fillId="0" borderId="0" xfId="0" applyNumberFormat="1"/>
    <xf numFmtId="164" fontId="7" fillId="0" borderId="0" xfId="0" applyNumberFormat="1" applyFont="1"/>
    <xf numFmtId="165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10" fillId="0" borderId="0" xfId="0" applyFont="1"/>
    <xf numFmtId="2" fontId="10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/>
    <xf numFmtId="165" fontId="9" fillId="0" borderId="1" xfId="0" applyNumberFormat="1" applyFont="1" applyBorder="1"/>
    <xf numFmtId="164" fontId="10" fillId="0" borderId="1" xfId="0" applyNumberFormat="1" applyFont="1" applyBorder="1"/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/>
    <xf numFmtId="165" fontId="7" fillId="0" borderId="6" xfId="0" applyNumberFormat="1" applyFont="1" applyBorder="1"/>
    <xf numFmtId="49" fontId="7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wrapText="1"/>
    </xf>
    <xf numFmtId="2" fontId="7" fillId="0" borderId="8" xfId="0" applyNumberFormat="1" applyFont="1" applyBorder="1" applyAlignment="1">
      <alignment horizontal="right" vertical="center" wrapText="1"/>
    </xf>
    <xf numFmtId="164" fontId="7" fillId="0" borderId="9" xfId="0" applyNumberFormat="1" applyFont="1" applyBorder="1" applyAlignment="1">
      <alignment vertical="center"/>
    </xf>
    <xf numFmtId="165" fontId="7" fillId="0" borderId="1" xfId="0" applyNumberFormat="1" applyFont="1" applyBorder="1"/>
    <xf numFmtId="165" fontId="12" fillId="0" borderId="0" xfId="0" applyNumberFormat="1" applyFont="1"/>
    <xf numFmtId="2" fontId="7" fillId="0" borderId="0" xfId="0" applyNumberFormat="1" applyFont="1" applyAlignment="1">
      <alignment horizontal="right" vertical="center" wrapText="1"/>
    </xf>
    <xf numFmtId="165" fontId="14" fillId="0" borderId="1" xfId="0" applyNumberFormat="1" applyFont="1" applyBorder="1"/>
    <xf numFmtId="165" fontId="12" fillId="0" borderId="1" xfId="0" applyNumberFormat="1" applyFont="1" applyBorder="1"/>
    <xf numFmtId="0" fontId="15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indent="15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0" fontId="23" fillId="0" borderId="1" xfId="1" applyFont="1" applyBorder="1" applyAlignment="1">
      <alignment horizontal="center" vertical="center" wrapText="1"/>
    </xf>
    <xf numFmtId="165" fontId="23" fillId="0" borderId="1" xfId="1" applyNumberFormat="1" applyFont="1" applyBorder="1" applyAlignment="1">
      <alignment vertical="center" wrapText="1"/>
    </xf>
    <xf numFmtId="0" fontId="24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vertical="center" wrapText="1"/>
    </xf>
    <xf numFmtId="0" fontId="25" fillId="0" borderId="1" xfId="1" applyFont="1" applyBorder="1" applyAlignment="1">
      <alignment vertical="center" wrapText="1"/>
    </xf>
    <xf numFmtId="0" fontId="25" fillId="0" borderId="1" xfId="1" applyFont="1" applyBorder="1" applyAlignment="1">
      <alignment horizontal="center" vertical="center" wrapText="1"/>
    </xf>
    <xf numFmtId="165" fontId="25" fillId="0" borderId="1" xfId="1" applyNumberFormat="1" applyFont="1" applyBorder="1" applyAlignment="1">
      <alignment vertical="center"/>
    </xf>
    <xf numFmtId="2" fontId="26" fillId="0" borderId="0" xfId="1" applyNumberFormat="1" applyFont="1" applyAlignment="1">
      <alignment horizontal="center"/>
    </xf>
    <xf numFmtId="0" fontId="26" fillId="0" borderId="0" xfId="1" applyFont="1" applyAlignment="1">
      <alignment horizontal="center"/>
    </xf>
    <xf numFmtId="0" fontId="6" fillId="0" borderId="1" xfId="1" applyFont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 shrinkToFit="1"/>
    </xf>
    <xf numFmtId="165" fontId="6" fillId="0" borderId="1" xfId="1" applyNumberFormat="1" applyFont="1" applyBorder="1" applyAlignment="1">
      <alignment vertical="center" shrinkToFit="1"/>
    </xf>
    <xf numFmtId="2" fontId="20" fillId="0" borderId="0" xfId="1" applyNumberFormat="1" applyFont="1" applyAlignment="1">
      <alignment horizontal="center"/>
    </xf>
    <xf numFmtId="0" fontId="6" fillId="2" borderId="1" xfId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wrapText="1"/>
    </xf>
    <xf numFmtId="49" fontId="2" fillId="0" borderId="1" xfId="1" applyNumberFormat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165" fontId="2" fillId="2" borderId="1" xfId="1" applyNumberFormat="1" applyFont="1" applyFill="1" applyBorder="1" applyAlignment="1"/>
    <xf numFmtId="0" fontId="2" fillId="2" borderId="1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165" fontId="20" fillId="2" borderId="1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vertical="top" wrapText="1"/>
    </xf>
    <xf numFmtId="49" fontId="2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vertical="top" wrapText="1"/>
    </xf>
    <xf numFmtId="0" fontId="20" fillId="2" borderId="1" xfId="1" applyFont="1" applyFill="1" applyBorder="1" applyAlignment="1">
      <alignment wrapText="1"/>
    </xf>
    <xf numFmtId="0" fontId="23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/>
    <xf numFmtId="0" fontId="23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 wrapText="1"/>
    </xf>
    <xf numFmtId="0" fontId="20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shrinkToFi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/>
    <xf numFmtId="0" fontId="20" fillId="2" borderId="0" xfId="1" applyFont="1" applyFill="1" applyAlignment="1">
      <alignment horizontal="center"/>
    </xf>
    <xf numFmtId="165" fontId="2" fillId="0" borderId="1" xfId="1" applyNumberFormat="1" applyFont="1" applyBorder="1" applyAlignment="1"/>
    <xf numFmtId="166" fontId="20" fillId="2" borderId="0" xfId="1" applyNumberFormat="1" applyFont="1" applyFill="1" applyAlignment="1">
      <alignment horizontal="center"/>
    </xf>
    <xf numFmtId="0" fontId="20" fillId="0" borderId="1" xfId="1" applyFont="1" applyBorder="1" applyAlignment="1">
      <alignment wrapText="1"/>
    </xf>
    <xf numFmtId="0" fontId="23" fillId="2" borderId="1" xfId="1" applyFont="1" applyFill="1" applyBorder="1" applyAlignment="1">
      <alignment horizontal="left" wrapText="1"/>
    </xf>
    <xf numFmtId="2" fontId="20" fillId="2" borderId="0" xfId="1" applyNumberFormat="1" applyFont="1" applyFill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49" fontId="6" fillId="2" borderId="1" xfId="1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/>
    <xf numFmtId="0" fontId="23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2" xfId="1" applyFont="1" applyFill="1" applyBorder="1" applyAlignment="1">
      <alignment wrapText="1"/>
    </xf>
    <xf numFmtId="49" fontId="6" fillId="2" borderId="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165" fontId="6" fillId="2" borderId="3" xfId="1" applyNumberFormat="1" applyFont="1" applyFill="1" applyBorder="1" applyAlignment="1"/>
    <xf numFmtId="0" fontId="2" fillId="2" borderId="2" xfId="1" applyFont="1" applyFill="1" applyBorder="1" applyAlignment="1">
      <alignment wrapText="1"/>
    </xf>
    <xf numFmtId="49" fontId="2" fillId="2" borderId="3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65" fontId="2" fillId="2" borderId="3" xfId="1" applyNumberFormat="1" applyFont="1" applyFill="1" applyBorder="1" applyAlignment="1"/>
    <xf numFmtId="0" fontId="2" fillId="0" borderId="2" xfId="1" applyFont="1" applyBorder="1" applyAlignment="1">
      <alignment wrapText="1"/>
    </xf>
    <xf numFmtId="49" fontId="2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1" xfId="1" applyFont="1" applyBorder="1"/>
    <xf numFmtId="49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165" fontId="2" fillId="0" borderId="3" xfId="1" applyNumberFormat="1" applyFont="1" applyBorder="1" applyAlignment="1"/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165" fontId="20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23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 applyProtection="1">
      <alignment vertical="center" shrinkToFit="1"/>
      <protection locked="0"/>
    </xf>
    <xf numFmtId="165" fontId="6" fillId="0" borderId="1" xfId="1" applyNumberFormat="1" applyFont="1" applyBorder="1" applyAlignment="1" applyProtection="1">
      <alignment vertical="center"/>
      <protection locked="0"/>
    </xf>
    <xf numFmtId="0" fontId="6" fillId="0" borderId="1" xfId="1" applyFont="1" applyBorder="1" applyAlignment="1">
      <alignment horizontal="center" wrapText="1"/>
    </xf>
    <xf numFmtId="165" fontId="27" fillId="2" borderId="1" xfId="1" applyNumberFormat="1" applyFont="1" applyFill="1" applyBorder="1" applyAlignment="1"/>
    <xf numFmtId="0" fontId="28" fillId="0" borderId="1" xfId="1" applyFont="1" applyBorder="1" applyAlignment="1">
      <alignment wrapText="1"/>
    </xf>
    <xf numFmtId="0" fontId="2" fillId="0" borderId="12" xfId="1" applyFont="1" applyBorder="1" applyAlignment="1">
      <alignment wrapText="1"/>
    </xf>
    <xf numFmtId="49" fontId="2" fillId="0" borderId="13" xfId="1" applyNumberFormat="1" applyFont="1" applyBorder="1" applyAlignment="1">
      <alignment horizontal="center"/>
    </xf>
    <xf numFmtId="49" fontId="2" fillId="2" borderId="14" xfId="1" applyNumberFormat="1" applyFont="1" applyFill="1" applyBorder="1" applyAlignment="1">
      <alignment horizontal="center"/>
    </xf>
    <xf numFmtId="0" fontId="2" fillId="0" borderId="14" xfId="1" applyFont="1" applyBorder="1" applyAlignment="1">
      <alignment horizontal="center"/>
    </xf>
    <xf numFmtId="165" fontId="2" fillId="0" borderId="14" xfId="1" applyNumberFormat="1" applyFont="1" applyBorder="1" applyAlignment="1"/>
    <xf numFmtId="0" fontId="23" fillId="0" borderId="1" xfId="1" applyFont="1" applyBorder="1" applyAlignment="1">
      <alignment vertical="center"/>
    </xf>
    <xf numFmtId="49" fontId="23" fillId="0" borderId="1" xfId="1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167" fontId="2" fillId="0" borderId="0" xfId="1" applyNumberFormat="1" applyFont="1" applyBorder="1" applyAlignment="1">
      <alignment horizontal="right"/>
    </xf>
    <xf numFmtId="0" fontId="23" fillId="0" borderId="1" xfId="1" applyFont="1" applyBorder="1" applyAlignment="1">
      <alignment horizontal="center" wrapText="1"/>
    </xf>
    <xf numFmtId="167" fontId="23" fillId="0" borderId="1" xfId="1" applyNumberFormat="1" applyFont="1" applyBorder="1" applyAlignment="1">
      <alignment horizontal="center" wrapText="1"/>
    </xf>
    <xf numFmtId="0" fontId="24" fillId="0" borderId="1" xfId="1" applyFont="1" applyBorder="1" applyAlignment="1">
      <alignment wrapText="1"/>
    </xf>
    <xf numFmtId="0" fontId="24" fillId="0" borderId="1" xfId="1" applyFont="1" applyBorder="1" applyAlignment="1">
      <alignment horizontal="center" wrapText="1"/>
    </xf>
    <xf numFmtId="167" fontId="24" fillId="0" borderId="1" xfId="1" applyNumberFormat="1" applyFont="1" applyBorder="1" applyAlignment="1">
      <alignment horizontal="center" wrapText="1"/>
    </xf>
    <xf numFmtId="0" fontId="25" fillId="0" borderId="1" xfId="1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shrinkToFit="1"/>
    </xf>
    <xf numFmtId="167" fontId="25" fillId="0" borderId="1" xfId="1" applyNumberFormat="1" applyFont="1" applyBorder="1" applyAlignment="1">
      <alignment horizontal="center"/>
    </xf>
    <xf numFmtId="167" fontId="6" fillId="0" borderId="1" xfId="1" applyNumberFormat="1" applyFont="1" applyBorder="1" applyAlignment="1">
      <alignment horizontal="center" shrinkToFit="1"/>
    </xf>
    <xf numFmtId="167" fontId="6" fillId="2" borderId="1" xfId="1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67" fontId="2" fillId="2" borderId="1" xfId="1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shrinkToFit="1"/>
    </xf>
    <xf numFmtId="0" fontId="2" fillId="2" borderId="1" xfId="1" applyFont="1" applyFill="1" applyBorder="1" applyAlignment="1">
      <alignment horizontal="center" shrinkToFit="1"/>
    </xf>
    <xf numFmtId="167" fontId="20" fillId="2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shrinkToFit="1"/>
    </xf>
    <xf numFmtId="49" fontId="6" fillId="2" borderId="1" xfId="1" applyNumberFormat="1" applyFont="1" applyFill="1" applyBorder="1" applyAlignment="1">
      <alignment horizontal="center" shrinkToFit="1"/>
    </xf>
    <xf numFmtId="167" fontId="2" fillId="0" borderId="1" xfId="1" applyNumberFormat="1" applyFont="1" applyBorder="1" applyAlignment="1">
      <alignment horizontal="center" shrinkToFit="1"/>
    </xf>
    <xf numFmtId="167" fontId="6" fillId="0" borderId="1" xfId="1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wrapText="1"/>
    </xf>
    <xf numFmtId="167" fontId="6" fillId="2" borderId="3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wrapText="1"/>
    </xf>
    <xf numFmtId="167" fontId="2" fillId="2" borderId="3" xfId="1" applyNumberFormat="1" applyFont="1" applyFill="1" applyBorder="1" applyAlignment="1">
      <alignment horizontal="center"/>
    </xf>
    <xf numFmtId="0" fontId="2" fillId="0" borderId="3" xfId="1" applyFont="1" applyBorder="1" applyAlignment="1">
      <alignment wrapText="1"/>
    </xf>
    <xf numFmtId="0" fontId="2" fillId="0" borderId="11" xfId="1" applyFont="1" applyBorder="1" applyAlignment="1"/>
    <xf numFmtId="167" fontId="2" fillId="0" borderId="3" xfId="1" applyNumberFormat="1" applyFont="1" applyBorder="1" applyAlignment="1">
      <alignment horizontal="center"/>
    </xf>
    <xf numFmtId="0" fontId="20" fillId="0" borderId="0" xfId="1" applyFont="1" applyAlignment="1"/>
    <xf numFmtId="167" fontId="20" fillId="0" borderId="0" xfId="1" applyNumberFormat="1" applyFont="1" applyAlignment="1">
      <alignment horizontal="center"/>
    </xf>
    <xf numFmtId="167" fontId="20" fillId="0" borderId="0" xfId="1" applyNumberFormat="1" applyFont="1" applyAlignment="1">
      <alignment horizontal="center" vertical="center"/>
    </xf>
    <xf numFmtId="0" fontId="22" fillId="0" borderId="0" xfId="1" applyFont="1" applyAlignment="1">
      <alignment vertical="center" wrapText="1"/>
    </xf>
    <xf numFmtId="167" fontId="2" fillId="0" borderId="0" xfId="1" applyNumberFormat="1" applyFont="1" applyBorder="1" applyAlignment="1">
      <alignment horizontal="right" vertical="center"/>
    </xf>
    <xf numFmtId="167" fontId="23" fillId="0" borderId="0" xfId="1" applyNumberFormat="1" applyFont="1" applyBorder="1" applyAlignment="1">
      <alignment horizontal="center" vertical="center" wrapText="1"/>
    </xf>
    <xf numFmtId="167" fontId="24" fillId="0" borderId="0" xfId="1" applyNumberFormat="1" applyFont="1" applyBorder="1" applyAlignment="1">
      <alignment horizontal="center" vertical="center" wrapText="1"/>
    </xf>
    <xf numFmtId="0" fontId="25" fillId="0" borderId="1" xfId="1" applyFont="1" applyBorder="1" applyAlignment="1">
      <alignment wrapText="1"/>
    </xf>
    <xf numFmtId="165" fontId="25" fillId="0" borderId="1" xfId="1" applyNumberFormat="1" applyFont="1" applyBorder="1" applyAlignment="1"/>
    <xf numFmtId="2" fontId="25" fillId="0" borderId="0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shrinkToFit="1"/>
    </xf>
    <xf numFmtId="2" fontId="6" fillId="0" borderId="0" xfId="1" applyNumberFormat="1" applyFont="1" applyBorder="1" applyAlignment="1">
      <alignment horizontal="center" vertical="center" shrinkToFit="1"/>
    </xf>
    <xf numFmtId="2" fontId="6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/>
    </xf>
    <xf numFmtId="2" fontId="20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shrinkToFit="1"/>
    </xf>
    <xf numFmtId="2" fontId="2" fillId="0" borderId="0" xfId="1" applyNumberFormat="1" applyFont="1" applyBorder="1" applyAlignment="1">
      <alignment horizontal="center" vertical="center" shrinkToFit="1"/>
    </xf>
    <xf numFmtId="2" fontId="6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 applyProtection="1">
      <protection locked="0"/>
    </xf>
    <xf numFmtId="2" fontId="6" fillId="0" borderId="0" xfId="1" applyNumberFormat="1" applyFont="1" applyBorder="1" applyAlignment="1" applyProtection="1">
      <alignment horizontal="center" vertical="center"/>
      <protection locked="0"/>
    </xf>
    <xf numFmtId="165" fontId="2" fillId="0" borderId="1" xfId="1" applyNumberFormat="1" applyFont="1" applyBorder="1" applyAlignment="1" applyProtection="1">
      <alignment shrinkToFit="1"/>
      <protection locked="0"/>
    </xf>
    <xf numFmtId="2" fontId="2" fillId="0" borderId="0" xfId="1" applyNumberFormat="1" applyFont="1" applyBorder="1" applyAlignment="1" applyProtection="1">
      <alignment horizontal="center" vertical="center" shrinkToFit="1"/>
      <protection locked="0"/>
    </xf>
    <xf numFmtId="165" fontId="2" fillId="0" borderId="1" xfId="1" applyNumberFormat="1" applyFont="1" applyBorder="1" applyAlignment="1" applyProtection="1">
      <protection locked="0"/>
    </xf>
    <xf numFmtId="2" fontId="2" fillId="0" borderId="0" xfId="1" applyNumberFormat="1" applyFont="1" applyBorder="1" applyAlignment="1" applyProtection="1">
      <alignment horizontal="center" vertical="center"/>
      <protection locked="0"/>
    </xf>
    <xf numFmtId="2" fontId="2" fillId="0" borderId="0" xfId="1" applyNumberFormat="1" applyFont="1" applyBorder="1" applyAlignment="1">
      <alignment horizontal="center"/>
    </xf>
    <xf numFmtId="166" fontId="6" fillId="2" borderId="0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5" fontId="29" fillId="2" borderId="1" xfId="1" applyNumberFormat="1" applyFont="1" applyFill="1" applyBorder="1" applyAlignment="1"/>
    <xf numFmtId="2" fontId="29" fillId="2" borderId="0" xfId="1" applyNumberFormat="1" applyFont="1" applyFill="1" applyBorder="1" applyAlignment="1">
      <alignment horizontal="center"/>
    </xf>
    <xf numFmtId="0" fontId="23" fillId="0" borderId="1" xfId="1" applyFont="1" applyBorder="1" applyAlignment="1">
      <alignment wrapText="1"/>
    </xf>
    <xf numFmtId="166" fontId="2" fillId="0" borderId="0" xfId="1" applyNumberFormat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49" fontId="23" fillId="0" borderId="1" xfId="1" applyNumberFormat="1" applyFont="1" applyBorder="1" applyAlignment="1">
      <alignment horizontal="center"/>
    </xf>
    <xf numFmtId="165" fontId="23" fillId="0" borderId="1" xfId="1" applyNumberFormat="1" applyFont="1" applyBorder="1" applyAlignment="1"/>
    <xf numFmtId="167" fontId="20" fillId="0" borderId="0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49" fontId="20" fillId="0" borderId="1" xfId="1" applyNumberFormat="1" applyFont="1" applyBorder="1" applyAlignment="1">
      <alignment horizontal="center"/>
    </xf>
    <xf numFmtId="165" fontId="20" fillId="0" borderId="1" xfId="1" applyNumberFormat="1" applyFont="1" applyBorder="1" applyAlignment="1"/>
    <xf numFmtId="49" fontId="23" fillId="0" borderId="1" xfId="1" applyNumberFormat="1" applyFont="1" applyBorder="1" applyAlignment="1">
      <alignment vertical="center"/>
    </xf>
    <xf numFmtId="0" fontId="30" fillId="2" borderId="0" xfId="0" applyFont="1" applyFill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horizontal="center" vertical="center"/>
    </xf>
    <xf numFmtId="165" fontId="30" fillId="2" borderId="0" xfId="0" applyNumberFormat="1" applyFont="1" applyFill="1" applyAlignment="1">
      <alignment horizontal="right" vertical="center"/>
    </xf>
    <xf numFmtId="0" fontId="30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6" fillId="0" borderId="1" xfId="0" applyNumberFormat="1" applyFont="1" applyBorder="1" applyAlignment="1">
      <alignment horizontal="center" shrinkToFit="1"/>
    </xf>
    <xf numFmtId="165" fontId="6" fillId="0" borderId="1" xfId="0" applyNumberFormat="1" applyFont="1" applyBorder="1" applyAlignment="1">
      <alignment horizontal="right" shrinkToFi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right"/>
    </xf>
    <xf numFmtId="0" fontId="31" fillId="2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shrinkToFit="1"/>
    </xf>
    <xf numFmtId="4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right" shrinkToFit="1"/>
    </xf>
    <xf numFmtId="0" fontId="23" fillId="0" borderId="1" xfId="0" applyFont="1" applyBorder="1" applyAlignment="1">
      <alignment vertical="center" wrapText="1"/>
    </xf>
    <xf numFmtId="0" fontId="20" fillId="2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shrinkToFit="1"/>
    </xf>
    <xf numFmtId="167" fontId="2" fillId="0" borderId="16" xfId="0" applyNumberFormat="1" applyFont="1" applyBorder="1" applyAlignment="1">
      <alignment horizontal="center" shrinkToFit="1"/>
    </xf>
    <xf numFmtId="0" fontId="30" fillId="2" borderId="15" xfId="0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right" vertical="center" shrinkToFit="1"/>
    </xf>
    <xf numFmtId="0" fontId="2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shrinkToFi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shrinkToFit="1"/>
    </xf>
    <xf numFmtId="165" fontId="20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3" fillId="2" borderId="1" xfId="0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right" shrinkToFit="1"/>
    </xf>
    <xf numFmtId="0" fontId="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0" fontId="20" fillId="0" borderId="1" xfId="0" applyFont="1" applyBorder="1" applyAlignment="1">
      <alignment wrapText="1"/>
    </xf>
    <xf numFmtId="165" fontId="30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shrinkToFit="1"/>
    </xf>
    <xf numFmtId="165" fontId="6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7" fontId="6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shrinkToFit="1"/>
    </xf>
    <xf numFmtId="165" fontId="2" fillId="2" borderId="1" xfId="0" applyNumberFormat="1" applyFont="1" applyFill="1" applyBorder="1" applyAlignment="1">
      <alignment horizontal="center" shrinkToFit="1"/>
    </xf>
    <xf numFmtId="0" fontId="2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shrinkToFit="1"/>
    </xf>
    <xf numFmtId="165" fontId="6" fillId="0" borderId="1" xfId="0" applyNumberFormat="1" applyFont="1" applyBorder="1" applyAlignment="1">
      <alignment horizontal="center"/>
    </xf>
    <xf numFmtId="0" fontId="23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 shrinkToFit="1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vertical="center" wrapText="1"/>
    </xf>
    <xf numFmtId="49" fontId="31" fillId="2" borderId="1" xfId="0" applyNumberFormat="1" applyFont="1" applyFill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/>
    <xf numFmtId="0" fontId="4" fillId="0" borderId="0" xfId="0" applyFont="1" applyAlignment="1">
      <alignment horizontal="right" wrapText="1"/>
    </xf>
    <xf numFmtId="167" fontId="2" fillId="0" borderId="0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/>
    </xf>
    <xf numFmtId="0" fontId="23" fillId="0" borderId="0" xfId="0" applyFont="1" applyAlignment="1"/>
    <xf numFmtId="0" fontId="23" fillId="0" borderId="1" xfId="0" applyFont="1" applyBorder="1" applyAlignment="1">
      <alignment horizontal="left" vertical="center" wrapText="1" shrinkToFit="1"/>
    </xf>
    <xf numFmtId="168" fontId="6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167" fontId="19" fillId="2" borderId="1" xfId="0" applyNumberFormat="1" applyFont="1" applyFill="1" applyBorder="1"/>
    <xf numFmtId="167" fontId="19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vertical="top"/>
    </xf>
    <xf numFmtId="167" fontId="28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/>
    <xf numFmtId="0" fontId="2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0" xfId="0" applyFont="1" applyFill="1" applyAlignment="1"/>
    <xf numFmtId="0" fontId="23" fillId="2" borderId="1" xfId="0" applyFont="1" applyFill="1" applyBorder="1" applyAlignment="1">
      <alignment horizontal="left" vertical="center" wrapText="1" shrinkToFit="1"/>
    </xf>
    <xf numFmtId="167" fontId="6" fillId="2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right"/>
    </xf>
    <xf numFmtId="167" fontId="6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right"/>
    </xf>
    <xf numFmtId="167" fontId="2" fillId="2" borderId="17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left" wrapText="1" shrinkToFit="1"/>
    </xf>
    <xf numFmtId="0" fontId="30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 indent="1"/>
    </xf>
    <xf numFmtId="167" fontId="23" fillId="0" borderId="1" xfId="0" applyNumberFormat="1" applyFont="1" applyBorder="1" applyAlignment="1">
      <alignment horizontal="center" wrapText="1" shrinkToFit="1"/>
    </xf>
    <xf numFmtId="167" fontId="2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wrapText="1" indent="1"/>
    </xf>
    <xf numFmtId="167" fontId="2" fillId="2" borderId="1" xfId="0" applyNumberFormat="1" applyFont="1" applyFill="1" applyBorder="1" applyAlignment="1">
      <alignment horizontal="center"/>
    </xf>
    <xf numFmtId="168" fontId="23" fillId="0" borderId="1" xfId="0" applyNumberFormat="1" applyFont="1" applyBorder="1" applyAlignment="1">
      <alignment horizontal="center"/>
    </xf>
    <xf numFmtId="168" fontId="20" fillId="0" borderId="1" xfId="0" applyNumberFormat="1" applyFont="1" applyBorder="1" applyAlignment="1">
      <alignment horizontal="center"/>
    </xf>
    <xf numFmtId="0" fontId="30" fillId="2" borderId="0" xfId="0" applyFont="1" applyFill="1" applyAlignment="1"/>
    <xf numFmtId="0" fontId="3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67" fontId="30" fillId="0" borderId="1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 shrinkToFit="1"/>
    </xf>
    <xf numFmtId="168" fontId="3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/>
    <xf numFmtId="0" fontId="28" fillId="0" borderId="1" xfId="0" applyFont="1" applyBorder="1" applyAlignment="1">
      <alignment horizontal="right" wrapText="1"/>
    </xf>
    <xf numFmtId="0" fontId="21" fillId="0" borderId="1" xfId="0" applyFont="1" applyBorder="1" applyAlignment="1">
      <alignment horizontal="left" vertical="center" wrapText="1" shrinkToFit="1"/>
    </xf>
    <xf numFmtId="167" fontId="3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67" fontId="4" fillId="2" borderId="1" xfId="0" applyNumberFormat="1" applyFont="1" applyFill="1" applyBorder="1" applyAlignment="1">
      <alignment horizontal="center" vertical="top"/>
    </xf>
    <xf numFmtId="167" fontId="3" fillId="2" borderId="1" xfId="0" applyNumberFormat="1" applyFont="1" applyFill="1" applyBorder="1" applyAlignment="1">
      <alignment horizontal="center" vertical="top"/>
    </xf>
    <xf numFmtId="167" fontId="21" fillId="0" borderId="1" xfId="0" applyNumberFormat="1" applyFont="1" applyBorder="1" applyAlignment="1">
      <alignment horizontal="center" vertical="top" wrapText="1" shrinkToFit="1"/>
    </xf>
    <xf numFmtId="167" fontId="3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center" vertical="top"/>
    </xf>
    <xf numFmtId="168" fontId="21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8" fontId="5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34" fillId="0" borderId="0" xfId="0" applyFont="1"/>
    <xf numFmtId="0" fontId="37" fillId="0" borderId="0" xfId="0" applyFont="1" applyAlignment="1">
      <alignment horizontal="center" wrapText="1"/>
    </xf>
    <xf numFmtId="0" fontId="38" fillId="0" borderId="0" xfId="0" applyFont="1" applyAlignment="1"/>
    <xf numFmtId="0" fontId="38" fillId="0" borderId="0" xfId="0" applyFont="1"/>
    <xf numFmtId="0" fontId="36" fillId="0" borderId="0" xfId="0" applyFont="1" applyBorder="1" applyAlignment="1">
      <alignment horizontal="right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/>
    <xf numFmtId="0" fontId="36" fillId="0" borderId="0" xfId="0" applyFont="1" applyBorder="1" applyAlignment="1"/>
    <xf numFmtId="168" fontId="39" fillId="0" borderId="1" xfId="0" applyNumberFormat="1" applyFont="1" applyBorder="1" applyAlignment="1">
      <alignment horizontal="center" vertical="center" wrapText="1"/>
    </xf>
    <xf numFmtId="0" fontId="36" fillId="0" borderId="0" xfId="0" applyFont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9" fillId="2" borderId="1" xfId="0" applyFont="1" applyFill="1" applyBorder="1" applyAlignment="1">
      <alignment horizontal="left" wrapText="1" indent="15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vertical="top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7" fontId="3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167" fontId="4" fillId="2" borderId="1" xfId="0" applyNumberFormat="1" applyFont="1" applyFill="1" applyBorder="1" applyAlignment="1">
      <alignment horizontal="center"/>
    </xf>
    <xf numFmtId="3" fontId="4" fillId="0" borderId="0" xfId="0" applyNumberFormat="1" applyFont="1"/>
    <xf numFmtId="0" fontId="3" fillId="2" borderId="1" xfId="0" applyFont="1" applyFill="1" applyBorder="1"/>
    <xf numFmtId="167" fontId="3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/>
    <xf numFmtId="0" fontId="3" fillId="0" borderId="1" xfId="0" applyFont="1" applyBorder="1" applyAlignment="1">
      <alignment wrapText="1"/>
    </xf>
    <xf numFmtId="168" fontId="4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10" fillId="0" borderId="0" xfId="0" applyFont="1" applyAlignment="1">
      <alignment wrapText="1"/>
    </xf>
    <xf numFmtId="0" fontId="40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41" fillId="0" borderId="0" xfId="0" applyFont="1"/>
    <xf numFmtId="0" fontId="21" fillId="0" borderId="0" xfId="0" applyFont="1" applyAlignment="1">
      <alignment horizontal="center" wrapText="1"/>
    </xf>
    <xf numFmtId="0" fontId="4" fillId="0" borderId="0" xfId="0" applyFont="1" applyAlignment="1"/>
    <xf numFmtId="0" fontId="42" fillId="0" borderId="0" xfId="0" applyFont="1"/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8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right" vertical="top" wrapText="1"/>
    </xf>
    <xf numFmtId="0" fontId="22" fillId="0" borderId="0" xfId="1" applyFont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right" vertical="center" wrapText="1"/>
    </xf>
    <xf numFmtId="0" fontId="21" fillId="0" borderId="0" xfId="1" applyFont="1" applyBorder="1" applyAlignment="1">
      <alignment horizontal="right" wrapText="1"/>
    </xf>
    <xf numFmtId="165" fontId="2" fillId="0" borderId="15" xfId="1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right" vertical="top" wrapText="1"/>
    </xf>
    <xf numFmtId="0" fontId="36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3"/>
  <sheetViews>
    <sheetView view="pageBreakPreview" topLeftCell="A35" zoomScaleNormal="100" workbookViewId="0">
      <selection activeCell="A2" sqref="A2"/>
    </sheetView>
  </sheetViews>
  <sheetFormatPr defaultColWidth="8.85546875" defaultRowHeight="15.75"/>
  <cols>
    <col min="1" max="1" width="83.42578125" style="1" customWidth="1"/>
    <col min="2" max="2" width="33.28515625" style="2" customWidth="1"/>
    <col min="3" max="64" width="8.85546875" style="2"/>
  </cols>
  <sheetData>
    <row r="1" spans="1:2">
      <c r="A1" s="3"/>
      <c r="B1" s="4" t="s">
        <v>0</v>
      </c>
    </row>
    <row r="2" spans="1:2" ht="234.75" customHeight="1">
      <c r="A2" s="3"/>
      <c r="B2" s="5" t="s">
        <v>602</v>
      </c>
    </row>
    <row r="3" spans="1:2">
      <c r="A3" s="3"/>
      <c r="B3" s="6"/>
    </row>
    <row r="4" spans="1:2" ht="36.6" customHeight="1">
      <c r="A4" s="531" t="s">
        <v>1</v>
      </c>
      <c r="B4" s="531"/>
    </row>
    <row r="5" spans="1:2">
      <c r="A5" s="7"/>
      <c r="B5" s="6"/>
    </row>
    <row r="6" spans="1:2">
      <c r="A6" s="8" t="s">
        <v>2</v>
      </c>
      <c r="B6" s="9" t="s">
        <v>3</v>
      </c>
    </row>
    <row r="7" spans="1:2" ht="69.75" customHeight="1">
      <c r="A7" s="10" t="s">
        <v>4</v>
      </c>
      <c r="B7" s="11" t="s">
        <v>5</v>
      </c>
    </row>
    <row r="8" spans="1:2">
      <c r="A8" s="12" t="s">
        <v>6</v>
      </c>
      <c r="B8" s="13">
        <v>2</v>
      </c>
    </row>
    <row r="9" spans="1:2" ht="31.5">
      <c r="A9" s="12" t="s">
        <v>7</v>
      </c>
      <c r="B9" s="13">
        <v>45</v>
      </c>
    </row>
    <row r="10" spans="1:2" ht="31.5" hidden="1">
      <c r="A10" s="12" t="s">
        <v>8</v>
      </c>
      <c r="B10" s="13">
        <v>70</v>
      </c>
    </row>
    <row r="11" spans="1:2" ht="31.5">
      <c r="A11" s="12" t="s">
        <v>9</v>
      </c>
      <c r="B11" s="13">
        <v>50</v>
      </c>
    </row>
    <row r="12" spans="1:2" ht="47.25">
      <c r="A12" s="12" t="s">
        <v>10</v>
      </c>
      <c r="B12" s="13">
        <v>100</v>
      </c>
    </row>
    <row r="13" spans="1:2">
      <c r="A13" s="12" t="s">
        <v>11</v>
      </c>
      <c r="B13" s="13">
        <v>100</v>
      </c>
    </row>
    <row r="14" spans="1:2" ht="47.25">
      <c r="A14" s="12" t="s">
        <v>12</v>
      </c>
      <c r="B14" s="13">
        <v>100</v>
      </c>
    </row>
    <row r="15" spans="1:2" ht="47.25">
      <c r="A15" s="12" t="s">
        <v>13</v>
      </c>
      <c r="B15" s="13">
        <v>100</v>
      </c>
    </row>
    <row r="16" spans="1:2" ht="31.5">
      <c r="A16" s="14" t="s">
        <v>14</v>
      </c>
      <c r="B16" s="15"/>
    </row>
    <row r="17" spans="1:2" ht="63">
      <c r="A17" s="12" t="s">
        <v>15</v>
      </c>
      <c r="B17" s="13">
        <v>100</v>
      </c>
    </row>
    <row r="18" spans="1:2" ht="78.75">
      <c r="A18" s="12" t="s">
        <v>16</v>
      </c>
      <c r="B18" s="13">
        <v>100</v>
      </c>
    </row>
    <row r="19" spans="1:2" ht="47.25">
      <c r="A19" s="14" t="s">
        <v>17</v>
      </c>
      <c r="B19" s="15"/>
    </row>
    <row r="20" spans="1:2" ht="31.5">
      <c r="A20" s="12" t="s">
        <v>18</v>
      </c>
      <c r="B20" s="13">
        <v>100</v>
      </c>
    </row>
    <row r="21" spans="1:2" ht="31.5">
      <c r="A21" s="14" t="s">
        <v>19</v>
      </c>
      <c r="B21" s="16"/>
    </row>
    <row r="22" spans="1:2" ht="78.75">
      <c r="A22" s="17" t="s">
        <v>20</v>
      </c>
      <c r="B22" s="13">
        <v>15</v>
      </c>
    </row>
    <row r="23" spans="1:2" ht="78.75">
      <c r="A23" s="12" t="s">
        <v>21</v>
      </c>
      <c r="B23" s="13">
        <v>100</v>
      </c>
    </row>
    <row r="24" spans="1:2" ht="64.5" customHeight="1">
      <c r="A24" s="12" t="s">
        <v>22</v>
      </c>
      <c r="B24" s="13">
        <v>100</v>
      </c>
    </row>
    <row r="25" spans="1:2" ht="31.5">
      <c r="A25" s="12" t="s">
        <v>23</v>
      </c>
      <c r="B25" s="13">
        <v>100</v>
      </c>
    </row>
    <row r="26" spans="1:2" ht="47.25">
      <c r="A26" s="12" t="s">
        <v>24</v>
      </c>
      <c r="B26" s="13">
        <v>100</v>
      </c>
    </row>
    <row r="27" spans="1:2" ht="31.5">
      <c r="A27" s="12" t="s">
        <v>25</v>
      </c>
      <c r="B27" s="13"/>
    </row>
    <row r="28" spans="1:2" ht="63">
      <c r="A28" s="12" t="s">
        <v>26</v>
      </c>
      <c r="B28" s="13">
        <v>100</v>
      </c>
    </row>
    <row r="29" spans="1:2" ht="78.75">
      <c r="A29" s="12" t="s">
        <v>27</v>
      </c>
      <c r="B29" s="13">
        <v>100</v>
      </c>
    </row>
    <row r="30" spans="1:2" ht="31.5">
      <c r="A30" s="14" t="s">
        <v>28</v>
      </c>
      <c r="B30" s="16"/>
    </row>
    <row r="31" spans="1:2" ht="31.5">
      <c r="A31" s="12" t="s">
        <v>29</v>
      </c>
      <c r="B31" s="13">
        <v>100</v>
      </c>
    </row>
    <row r="32" spans="1:2" ht="31.5">
      <c r="A32" s="14" t="s">
        <v>30</v>
      </c>
      <c r="B32" s="16"/>
    </row>
    <row r="33" spans="1:2" ht="78.75">
      <c r="A33" s="12" t="s">
        <v>31</v>
      </c>
      <c r="B33" s="13">
        <v>100</v>
      </c>
    </row>
    <row r="34" spans="1:2" ht="94.5">
      <c r="A34" s="12" t="s">
        <v>32</v>
      </c>
      <c r="B34" s="13">
        <v>100</v>
      </c>
    </row>
    <row r="35" spans="1:2" ht="78.75">
      <c r="A35" s="12" t="s">
        <v>33</v>
      </c>
      <c r="B35" s="13">
        <v>100</v>
      </c>
    </row>
    <row r="36" spans="1:2" ht="94.5">
      <c r="A36" s="12" t="s">
        <v>34</v>
      </c>
      <c r="B36" s="13">
        <v>100</v>
      </c>
    </row>
    <row r="37" spans="1:2" ht="49.5" customHeight="1">
      <c r="A37" s="12" t="s">
        <v>35</v>
      </c>
      <c r="B37" s="13">
        <v>100</v>
      </c>
    </row>
    <row r="38" spans="1:2">
      <c r="A38" s="14" t="s">
        <v>36</v>
      </c>
      <c r="B38" s="16"/>
    </row>
    <row r="39" spans="1:2" ht="42.75" customHeight="1">
      <c r="A39" s="12" t="s">
        <v>37</v>
      </c>
      <c r="B39" s="13">
        <v>100</v>
      </c>
    </row>
    <row r="40" spans="1:2">
      <c r="A40" s="14" t="s">
        <v>38</v>
      </c>
      <c r="B40" s="16"/>
    </row>
    <row r="41" spans="1:2" ht="31.5">
      <c r="A41" s="12" t="s">
        <v>39</v>
      </c>
      <c r="B41" s="13">
        <v>100</v>
      </c>
    </row>
    <row r="42" spans="1:2">
      <c r="A42" s="12" t="s">
        <v>40</v>
      </c>
      <c r="B42" s="13">
        <v>100</v>
      </c>
    </row>
    <row r="43" spans="1:2">
      <c r="A43" s="3" t="s">
        <v>41</v>
      </c>
      <c r="B43" s="6"/>
    </row>
  </sheetData>
  <mergeCells count="1">
    <mergeCell ref="A4:B4"/>
  </mergeCells>
  <pageMargins left="0" right="0" top="0" bottom="0" header="0.51180555555555496" footer="0.51180555555555496"/>
  <pageSetup paperSize="9" scale="85" firstPageNumber="0" fitToHeight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01"/>
  <sheetViews>
    <sheetView tabSelected="1" view="pageBreakPreview" zoomScaleNormal="75" workbookViewId="0">
      <selection activeCell="C5" sqref="C5"/>
    </sheetView>
  </sheetViews>
  <sheetFormatPr defaultColWidth="11.85546875" defaultRowHeight="15" outlineLevelRow="1"/>
  <cols>
    <col min="1" max="1" width="46.5703125" style="263" customWidth="1"/>
    <col min="2" max="2" width="13.140625" style="263" hidden="1" customWidth="1"/>
    <col min="3" max="3" width="21.140625" style="264" customWidth="1"/>
    <col min="4" max="4" width="9.85546875" style="264" customWidth="1"/>
    <col min="5" max="5" width="11.5703125" style="264" customWidth="1"/>
    <col min="6" max="6" width="16.7109375" style="265" customWidth="1"/>
    <col min="7" max="7" width="20.42578125" style="266" customWidth="1"/>
    <col min="8" max="64" width="9.140625" style="267" customWidth="1"/>
    <col min="65" max="252" width="9.140625" customWidth="1"/>
    <col min="253" max="253" width="37.42578125" customWidth="1"/>
    <col min="254" max="254" width="9.85546875" customWidth="1"/>
    <col min="255" max="255" width="11" customWidth="1"/>
    <col min="256" max="256" width="11.5703125" hidden="1" customWidth="1"/>
  </cols>
  <sheetData>
    <row r="1" spans="1:64" ht="15" customHeight="1">
      <c r="A1" s="268"/>
      <c r="B1" s="268"/>
      <c r="C1" s="269"/>
      <c r="D1" s="270"/>
      <c r="E1" s="270"/>
      <c r="F1" s="545"/>
      <c r="G1" s="545"/>
    </row>
    <row r="2" spans="1:64" ht="24" hidden="1" customHeight="1">
      <c r="A2" s="268"/>
      <c r="B2" s="268"/>
      <c r="C2" s="269"/>
      <c r="D2" s="272" t="s">
        <v>411</v>
      </c>
      <c r="E2" s="273"/>
      <c r="F2" s="273"/>
      <c r="G2" s="273"/>
    </row>
    <row r="3" spans="1:64" ht="15" hidden="1" customHeight="1">
      <c r="A3" s="268"/>
      <c r="B3" s="268"/>
      <c r="C3" s="269"/>
      <c r="D3" s="273"/>
      <c r="E3" s="273"/>
      <c r="F3" s="273"/>
      <c r="G3" s="273"/>
    </row>
    <row r="4" spans="1:64" ht="54" customHeight="1">
      <c r="A4" s="268"/>
      <c r="B4" s="268"/>
      <c r="C4" s="269"/>
      <c r="D4" s="273"/>
      <c r="E4" s="273"/>
      <c r="F4" s="546" t="s">
        <v>607</v>
      </c>
      <c r="G4" s="546"/>
      <c r="H4" s="546"/>
    </row>
    <row r="5" spans="1:64" ht="102" customHeight="1">
      <c r="A5" s="268"/>
      <c r="B5" s="268"/>
      <c r="C5" s="274"/>
      <c r="D5" s="273"/>
      <c r="E5" s="273"/>
      <c r="F5" s="546"/>
      <c r="G5" s="546"/>
      <c r="H5" s="546"/>
    </row>
    <row r="6" spans="1:64" ht="113.25" customHeight="1">
      <c r="A6" s="547" t="s">
        <v>412</v>
      </c>
      <c r="B6" s="547"/>
      <c r="C6" s="547"/>
      <c r="D6" s="547"/>
      <c r="E6" s="547"/>
      <c r="F6" s="547"/>
      <c r="G6" s="547"/>
    </row>
    <row r="7" spans="1:64" ht="15.6" customHeight="1">
      <c r="A7" s="275"/>
      <c r="B7" s="275"/>
      <c r="C7" s="271"/>
      <c r="D7" s="271"/>
      <c r="E7" s="271"/>
      <c r="F7" s="276"/>
      <c r="G7" s="277"/>
    </row>
    <row r="8" spans="1:64" ht="54.75" customHeight="1">
      <c r="A8" s="278" t="s">
        <v>180</v>
      </c>
      <c r="B8" s="278" t="s">
        <v>397</v>
      </c>
      <c r="C8" s="278" t="s">
        <v>183</v>
      </c>
      <c r="D8" s="278" t="s">
        <v>181</v>
      </c>
      <c r="E8" s="278" t="s">
        <v>182</v>
      </c>
      <c r="F8" s="279" t="s">
        <v>184</v>
      </c>
      <c r="G8" s="280" t="s">
        <v>413</v>
      </c>
    </row>
    <row r="9" spans="1:64" ht="15.75" hidden="1" outlineLevel="1">
      <c r="A9" s="281"/>
      <c r="B9" s="281"/>
      <c r="C9" s="282"/>
      <c r="D9" s="282"/>
      <c r="E9" s="282"/>
      <c r="F9" s="283"/>
      <c r="G9" s="284"/>
    </row>
    <row r="10" spans="1:64" ht="15.75" collapsed="1">
      <c r="A10" s="285" t="s">
        <v>414</v>
      </c>
      <c r="B10" s="285"/>
      <c r="C10" s="286" t="s">
        <v>187</v>
      </c>
      <c r="D10" s="286" t="s">
        <v>187</v>
      </c>
      <c r="E10" s="286" t="s">
        <v>187</v>
      </c>
      <c r="F10" s="287" t="s">
        <v>187</v>
      </c>
      <c r="G10" s="288">
        <f>G11+G23+G40+G32+G55+G68+G75+G86+G92+G98+G180+G186+G196</f>
        <v>7213</v>
      </c>
    </row>
    <row r="11" spans="1:64" ht="93" customHeight="1">
      <c r="A11" s="289" t="s">
        <v>328</v>
      </c>
      <c r="B11" s="290">
        <v>538</v>
      </c>
      <c r="C11" s="291" t="s">
        <v>329</v>
      </c>
      <c r="D11" s="291" t="s">
        <v>190</v>
      </c>
      <c r="E11" s="291" t="s">
        <v>190</v>
      </c>
      <c r="F11" s="292" t="s">
        <v>192</v>
      </c>
      <c r="G11" s="293">
        <f>G12</f>
        <v>761.6</v>
      </c>
    </row>
    <row r="12" spans="1:64" ht="80.45" customHeight="1">
      <c r="A12" s="294" t="s">
        <v>330</v>
      </c>
      <c r="B12" s="290">
        <v>538</v>
      </c>
      <c r="C12" s="291" t="s">
        <v>331</v>
      </c>
      <c r="D12" s="291" t="s">
        <v>190</v>
      </c>
      <c r="E12" s="291" t="s">
        <v>190</v>
      </c>
      <c r="F12" s="295" t="s">
        <v>192</v>
      </c>
      <c r="G12" s="296">
        <f>G13+G18</f>
        <v>761.6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</row>
    <row r="13" spans="1:64" ht="66.599999999999994" customHeight="1">
      <c r="A13" s="298" t="s">
        <v>332</v>
      </c>
      <c r="B13" s="290">
        <v>538</v>
      </c>
      <c r="C13" s="299" t="s">
        <v>333</v>
      </c>
      <c r="D13" s="299" t="s">
        <v>190</v>
      </c>
      <c r="E13" s="299" t="s">
        <v>190</v>
      </c>
      <c r="F13" s="300" t="s">
        <v>192</v>
      </c>
      <c r="G13" s="301">
        <f>G14</f>
        <v>755.7</v>
      </c>
    </row>
    <row r="14" spans="1:64" ht="93" customHeight="1">
      <c r="A14" s="298" t="s">
        <v>334</v>
      </c>
      <c r="B14" s="290">
        <v>538</v>
      </c>
      <c r="C14" s="299" t="s">
        <v>335</v>
      </c>
      <c r="D14" s="299" t="s">
        <v>327</v>
      </c>
      <c r="E14" s="299" t="s">
        <v>190</v>
      </c>
      <c r="F14" s="300" t="s">
        <v>192</v>
      </c>
      <c r="G14" s="301">
        <f>G16+G17</f>
        <v>755.7</v>
      </c>
    </row>
    <row r="15" spans="1:64" ht="36" customHeight="1">
      <c r="A15" s="298" t="s">
        <v>336</v>
      </c>
      <c r="B15" s="290">
        <v>538</v>
      </c>
      <c r="C15" s="299" t="s">
        <v>335</v>
      </c>
      <c r="D15" s="299" t="s">
        <v>327</v>
      </c>
      <c r="E15" s="299" t="s">
        <v>189</v>
      </c>
      <c r="F15" s="300" t="s">
        <v>337</v>
      </c>
      <c r="G15" s="301">
        <f>G16+G17</f>
        <v>755.7</v>
      </c>
    </row>
    <row r="16" spans="1:64" ht="31.5">
      <c r="A16" s="298" t="s">
        <v>338</v>
      </c>
      <c r="B16" s="290">
        <v>538</v>
      </c>
      <c r="C16" s="299" t="s">
        <v>335</v>
      </c>
      <c r="D16" s="299" t="s">
        <v>327</v>
      </c>
      <c r="E16" s="299" t="s">
        <v>189</v>
      </c>
      <c r="F16" s="302">
        <v>111</v>
      </c>
      <c r="G16" s="301">
        <f>прил.6!F112</f>
        <v>527.5</v>
      </c>
    </row>
    <row r="17" spans="1:64" ht="73.900000000000006" customHeight="1">
      <c r="A17" s="298" t="s">
        <v>339</v>
      </c>
      <c r="B17" s="290">
        <v>538</v>
      </c>
      <c r="C17" s="299" t="s">
        <v>335</v>
      </c>
      <c r="D17" s="299" t="s">
        <v>327</v>
      </c>
      <c r="E17" s="299" t="s">
        <v>189</v>
      </c>
      <c r="F17" s="302">
        <v>119</v>
      </c>
      <c r="G17" s="301">
        <f>прил.6!F113</f>
        <v>228.2</v>
      </c>
    </row>
    <row r="18" spans="1:64" ht="83.45" customHeight="1">
      <c r="A18" s="298" t="s">
        <v>340</v>
      </c>
      <c r="B18" s="290">
        <v>538</v>
      </c>
      <c r="C18" s="299" t="s">
        <v>341</v>
      </c>
      <c r="D18" s="299" t="s">
        <v>327</v>
      </c>
      <c r="E18" s="299" t="s">
        <v>190</v>
      </c>
      <c r="F18" s="300" t="s">
        <v>192</v>
      </c>
      <c r="G18" s="301">
        <f>G19+G20+G21</f>
        <v>5.9</v>
      </c>
    </row>
    <row r="19" spans="1:64" ht="47.25" hidden="1">
      <c r="A19" s="298" t="s">
        <v>415</v>
      </c>
      <c r="B19" s="298"/>
      <c r="C19" s="299" t="s">
        <v>341</v>
      </c>
      <c r="D19" s="299" t="s">
        <v>327</v>
      </c>
      <c r="E19" s="299" t="s">
        <v>189</v>
      </c>
      <c r="F19" s="302">
        <v>242</v>
      </c>
      <c r="G19" s="301"/>
    </row>
    <row r="20" spans="1:64" ht="54" hidden="1" customHeight="1">
      <c r="A20" s="298" t="s">
        <v>263</v>
      </c>
      <c r="B20" s="298"/>
      <c r="C20" s="299" t="s">
        <v>341</v>
      </c>
      <c r="D20" s="299" t="s">
        <v>327</v>
      </c>
      <c r="E20" s="299" t="s">
        <v>189</v>
      </c>
      <c r="F20" s="302">
        <v>244</v>
      </c>
      <c r="G20" s="301"/>
    </row>
    <row r="21" spans="1:64" ht="47.45" customHeight="1">
      <c r="A21" s="298" t="s">
        <v>215</v>
      </c>
      <c r="B21" s="290">
        <v>538</v>
      </c>
      <c r="C21" s="299" t="s">
        <v>341</v>
      </c>
      <c r="D21" s="299" t="s">
        <v>327</v>
      </c>
      <c r="E21" s="299" t="s">
        <v>189</v>
      </c>
      <c r="F21" s="302">
        <v>851</v>
      </c>
      <c r="G21" s="301">
        <v>5.9</v>
      </c>
    </row>
    <row r="22" spans="1:64" ht="31.5">
      <c r="A22" s="294" t="s">
        <v>285</v>
      </c>
      <c r="B22" s="290">
        <v>538</v>
      </c>
      <c r="C22" s="303" t="s">
        <v>191</v>
      </c>
      <c r="D22" s="291" t="s">
        <v>286</v>
      </c>
      <c r="E22" s="291" t="s">
        <v>190</v>
      </c>
      <c r="F22" s="295" t="s">
        <v>192</v>
      </c>
      <c r="G22" s="296">
        <f>G23+G31</f>
        <v>2133.6</v>
      </c>
    </row>
    <row r="23" spans="1:64" ht="15.75">
      <c r="A23" s="294" t="s">
        <v>287</v>
      </c>
      <c r="B23" s="290">
        <v>538</v>
      </c>
      <c r="C23" s="303" t="s">
        <v>191</v>
      </c>
      <c r="D23" s="291" t="s">
        <v>286</v>
      </c>
      <c r="E23" s="291" t="s">
        <v>194</v>
      </c>
      <c r="F23" s="295" t="s">
        <v>192</v>
      </c>
      <c r="G23" s="296">
        <f>G24</f>
        <v>729</v>
      </c>
    </row>
    <row r="24" spans="1:64" ht="129" customHeight="1">
      <c r="A24" s="289" t="s">
        <v>288</v>
      </c>
      <c r="B24" s="290">
        <v>538</v>
      </c>
      <c r="C24" s="291" t="s">
        <v>289</v>
      </c>
      <c r="D24" s="291" t="s">
        <v>190</v>
      </c>
      <c r="E24" s="291" t="s">
        <v>190</v>
      </c>
      <c r="F24" s="291" t="s">
        <v>192</v>
      </c>
      <c r="G24" s="304">
        <f>G25</f>
        <v>729</v>
      </c>
    </row>
    <row r="25" spans="1:64" ht="116.45" customHeight="1">
      <c r="A25" s="294" t="s">
        <v>416</v>
      </c>
      <c r="B25" s="290">
        <v>538</v>
      </c>
      <c r="C25" s="303" t="s">
        <v>291</v>
      </c>
      <c r="D25" s="295" t="s">
        <v>286</v>
      </c>
      <c r="E25" s="295" t="s">
        <v>194</v>
      </c>
      <c r="F25" s="291" t="s">
        <v>192</v>
      </c>
      <c r="G25" s="296">
        <f>G26</f>
        <v>729</v>
      </c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</row>
    <row r="26" spans="1:64" ht="103.5" customHeight="1">
      <c r="A26" s="298" t="s">
        <v>292</v>
      </c>
      <c r="B26" s="290">
        <v>538</v>
      </c>
      <c r="C26" s="302" t="s">
        <v>293</v>
      </c>
      <c r="D26" s="300" t="s">
        <v>286</v>
      </c>
      <c r="E26" s="300" t="s">
        <v>194</v>
      </c>
      <c r="F26" s="299" t="s">
        <v>192</v>
      </c>
      <c r="G26" s="301">
        <f>G27</f>
        <v>729</v>
      </c>
    </row>
    <row r="27" spans="1:64" ht="72" customHeight="1">
      <c r="A27" s="298" t="s">
        <v>294</v>
      </c>
      <c r="B27" s="290">
        <v>538</v>
      </c>
      <c r="C27" s="302" t="s">
        <v>297</v>
      </c>
      <c r="D27" s="300" t="s">
        <v>286</v>
      </c>
      <c r="E27" s="300" t="s">
        <v>194</v>
      </c>
      <c r="F27" s="299" t="s">
        <v>192</v>
      </c>
      <c r="G27" s="301">
        <f>G28+G29</f>
        <v>729</v>
      </c>
    </row>
    <row r="28" spans="1:64" ht="52.5" customHeight="1">
      <c r="A28" s="298" t="s">
        <v>263</v>
      </c>
      <c r="B28" s="290">
        <v>538</v>
      </c>
      <c r="C28" s="302" t="s">
        <v>297</v>
      </c>
      <c r="D28" s="300" t="s">
        <v>286</v>
      </c>
      <c r="E28" s="300" t="s">
        <v>194</v>
      </c>
      <c r="F28" s="299" t="s">
        <v>244</v>
      </c>
      <c r="G28" s="301">
        <f>прил.6!F82</f>
        <v>729</v>
      </c>
    </row>
    <row r="29" spans="1:64" ht="69" hidden="1" customHeight="1">
      <c r="A29" s="298" t="s">
        <v>417</v>
      </c>
      <c r="B29" s="298"/>
      <c r="C29" s="302" t="s">
        <v>297</v>
      </c>
      <c r="D29" s="300" t="s">
        <v>286</v>
      </c>
      <c r="E29" s="300" t="s">
        <v>194</v>
      </c>
      <c r="F29" s="299" t="s">
        <v>418</v>
      </c>
      <c r="G29" s="301"/>
    </row>
    <row r="30" spans="1:64" ht="24" customHeight="1">
      <c r="A30" s="294" t="s">
        <v>298</v>
      </c>
      <c r="B30" s="294"/>
      <c r="C30" s="292" t="s">
        <v>191</v>
      </c>
      <c r="D30" s="291" t="s">
        <v>286</v>
      </c>
      <c r="E30" s="291" t="s">
        <v>248</v>
      </c>
      <c r="F30" s="292" t="s">
        <v>192</v>
      </c>
      <c r="G30" s="293">
        <f>G31</f>
        <v>1404.6</v>
      </c>
    </row>
    <row r="31" spans="1:64" ht="78.75" hidden="1">
      <c r="A31" s="305" t="s">
        <v>419</v>
      </c>
      <c r="B31" s="305"/>
      <c r="C31" s="292" t="s">
        <v>191</v>
      </c>
      <c r="D31" s="291" t="s">
        <v>286</v>
      </c>
      <c r="E31" s="291" t="s">
        <v>248</v>
      </c>
      <c r="F31" s="292" t="s">
        <v>192</v>
      </c>
      <c r="G31" s="293">
        <f>G32+G36+G40</f>
        <v>1404.6</v>
      </c>
      <c r="K31" s="306"/>
    </row>
    <row r="32" spans="1:64" s="307" customFormat="1" ht="63">
      <c r="A32" s="294" t="s">
        <v>420</v>
      </c>
      <c r="B32" s="290">
        <v>538</v>
      </c>
      <c r="C32" s="292" t="s">
        <v>301</v>
      </c>
      <c r="D32" s="292" t="s">
        <v>286</v>
      </c>
      <c r="E32" s="292" t="s">
        <v>248</v>
      </c>
      <c r="F32" s="295" t="s">
        <v>192</v>
      </c>
      <c r="G32" s="296">
        <f>G33</f>
        <v>305</v>
      </c>
    </row>
    <row r="33" spans="1:64" s="308" customFormat="1" ht="47.25">
      <c r="A33" s="298" t="s">
        <v>302</v>
      </c>
      <c r="B33" s="290">
        <v>538</v>
      </c>
      <c r="C33" s="302" t="s">
        <v>303</v>
      </c>
      <c r="D33" s="300" t="s">
        <v>286</v>
      </c>
      <c r="E33" s="300" t="s">
        <v>248</v>
      </c>
      <c r="F33" s="300" t="s">
        <v>192</v>
      </c>
      <c r="G33" s="301">
        <f>G34</f>
        <v>305</v>
      </c>
    </row>
    <row r="34" spans="1:64" s="308" customFormat="1" ht="36.75" customHeight="1">
      <c r="A34" s="298" t="s">
        <v>304</v>
      </c>
      <c r="B34" s="290">
        <v>538</v>
      </c>
      <c r="C34" s="302" t="s">
        <v>421</v>
      </c>
      <c r="D34" s="300" t="s">
        <v>286</v>
      </c>
      <c r="E34" s="300" t="s">
        <v>248</v>
      </c>
      <c r="F34" s="300" t="s">
        <v>192</v>
      </c>
      <c r="G34" s="301">
        <f>G35</f>
        <v>305</v>
      </c>
    </row>
    <row r="35" spans="1:64" s="308" customFormat="1" ht="54.75" customHeight="1">
      <c r="A35" s="298" t="s">
        <v>263</v>
      </c>
      <c r="B35" s="290">
        <v>538</v>
      </c>
      <c r="C35" s="302" t="s">
        <v>305</v>
      </c>
      <c r="D35" s="300" t="s">
        <v>286</v>
      </c>
      <c r="E35" s="300" t="s">
        <v>248</v>
      </c>
      <c r="F35" s="302">
        <v>244</v>
      </c>
      <c r="G35" s="301">
        <f>прил.6!F89</f>
        <v>305</v>
      </c>
    </row>
    <row r="36" spans="1:64" ht="47.25" hidden="1">
      <c r="A36" s="298" t="s">
        <v>306</v>
      </c>
      <c r="B36" s="298"/>
      <c r="C36" s="302" t="s">
        <v>305</v>
      </c>
      <c r="D36" s="300" t="s">
        <v>286</v>
      </c>
      <c r="E36" s="300" t="s">
        <v>248</v>
      </c>
      <c r="F36" s="300" t="s">
        <v>192</v>
      </c>
      <c r="G36" s="301">
        <f>G37</f>
        <v>0</v>
      </c>
    </row>
    <row r="37" spans="1:64" ht="44.25" hidden="1" customHeight="1">
      <c r="A37" s="298" t="s">
        <v>308</v>
      </c>
      <c r="B37" s="298"/>
      <c r="C37" s="302" t="s">
        <v>307</v>
      </c>
      <c r="D37" s="300" t="s">
        <v>286</v>
      </c>
      <c r="E37" s="300" t="s">
        <v>248</v>
      </c>
      <c r="F37" s="300" t="s">
        <v>192</v>
      </c>
      <c r="G37" s="301">
        <f>G38</f>
        <v>0</v>
      </c>
    </row>
    <row r="38" spans="1:64" ht="42" hidden="1" customHeight="1">
      <c r="A38" s="298" t="s">
        <v>310</v>
      </c>
      <c r="B38" s="298"/>
      <c r="C38" s="302" t="s">
        <v>309</v>
      </c>
      <c r="D38" s="300" t="s">
        <v>286</v>
      </c>
      <c r="E38" s="300" t="s">
        <v>248</v>
      </c>
      <c r="F38" s="300" t="s">
        <v>192</v>
      </c>
      <c r="G38" s="301">
        <f>G39</f>
        <v>0</v>
      </c>
    </row>
    <row r="39" spans="1:64" ht="56.25" hidden="1" customHeight="1">
      <c r="A39" s="298" t="s">
        <v>263</v>
      </c>
      <c r="B39" s="298"/>
      <c r="C39" s="302" t="s">
        <v>311</v>
      </c>
      <c r="D39" s="300" t="s">
        <v>286</v>
      </c>
      <c r="E39" s="300" t="s">
        <v>248</v>
      </c>
      <c r="F39" s="302">
        <v>244</v>
      </c>
      <c r="G39" s="301">
        <v>0</v>
      </c>
    </row>
    <row r="40" spans="1:64" ht="69.599999999999994" customHeight="1">
      <c r="A40" s="294" t="s">
        <v>312</v>
      </c>
      <c r="B40" s="290">
        <v>538</v>
      </c>
      <c r="C40" s="303" t="s">
        <v>422</v>
      </c>
      <c r="D40" s="295" t="s">
        <v>286</v>
      </c>
      <c r="E40" s="295" t="s">
        <v>248</v>
      </c>
      <c r="F40" s="295" t="s">
        <v>192</v>
      </c>
      <c r="G40" s="296">
        <f>G47+G49+G51+G53</f>
        <v>1099.5999999999999</v>
      </c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</row>
    <row r="41" spans="1:64" ht="78.75" hidden="1">
      <c r="A41" s="309" t="s">
        <v>299</v>
      </c>
      <c r="B41" s="309"/>
      <c r="C41" s="310"/>
      <c r="D41" s="311"/>
      <c r="E41" s="311"/>
      <c r="F41" s="311"/>
      <c r="G41" s="301"/>
      <c r="H41" s="312"/>
      <c r="J41" s="313"/>
    </row>
    <row r="42" spans="1:64" ht="39" hidden="1" customHeight="1">
      <c r="A42" s="298" t="s">
        <v>423</v>
      </c>
      <c r="B42" s="298"/>
      <c r="C42" s="302"/>
      <c r="D42" s="300"/>
      <c r="E42" s="300"/>
      <c r="F42" s="300"/>
      <c r="G42" s="301"/>
    </row>
    <row r="43" spans="1:64" ht="50.25" hidden="1" customHeight="1">
      <c r="A43" s="298" t="s">
        <v>263</v>
      </c>
      <c r="B43" s="298"/>
      <c r="C43" s="302"/>
      <c r="D43" s="300"/>
      <c r="E43" s="300"/>
      <c r="F43" s="300"/>
      <c r="G43" s="301"/>
    </row>
    <row r="44" spans="1:64" ht="1.1499999999999999" hidden="1" customHeight="1">
      <c r="A44" s="298" t="s">
        <v>408</v>
      </c>
      <c r="B44" s="298"/>
      <c r="C44" s="310"/>
      <c r="D44" s="300"/>
      <c r="E44" s="300"/>
      <c r="F44" s="302"/>
      <c r="G44" s="301"/>
      <c r="H44" s="314"/>
    </row>
    <row r="45" spans="1:64" ht="49.9" hidden="1" customHeight="1">
      <c r="A45" s="298" t="s">
        <v>302</v>
      </c>
      <c r="B45" s="298"/>
      <c r="C45" s="310"/>
      <c r="D45" s="300"/>
      <c r="E45" s="300"/>
      <c r="F45" s="302"/>
      <c r="G45" s="301"/>
      <c r="H45" s="315"/>
      <c r="I45" s="316"/>
    </row>
    <row r="46" spans="1:64" ht="0.6" hidden="1" customHeight="1">
      <c r="A46" s="298" t="s">
        <v>304</v>
      </c>
      <c r="B46" s="298"/>
      <c r="C46" s="310"/>
      <c r="D46" s="300"/>
      <c r="E46" s="300"/>
      <c r="F46" s="302"/>
      <c r="G46" s="301"/>
      <c r="H46" s="315"/>
    </row>
    <row r="47" spans="1:64" ht="38.25" customHeight="1">
      <c r="A47" s="298" t="s">
        <v>318</v>
      </c>
      <c r="B47" s="290">
        <v>538</v>
      </c>
      <c r="C47" s="302" t="s">
        <v>319</v>
      </c>
      <c r="D47" s="300" t="s">
        <v>286</v>
      </c>
      <c r="E47" s="300" t="s">
        <v>248</v>
      </c>
      <c r="F47" s="300" t="s">
        <v>192</v>
      </c>
      <c r="G47" s="301">
        <f>G48</f>
        <v>250</v>
      </c>
    </row>
    <row r="48" spans="1:64" ht="51.75" customHeight="1">
      <c r="A48" s="298" t="s">
        <v>263</v>
      </c>
      <c r="B48" s="290">
        <v>538</v>
      </c>
      <c r="C48" s="302" t="s">
        <v>319</v>
      </c>
      <c r="D48" s="300" t="s">
        <v>286</v>
      </c>
      <c r="E48" s="300" t="s">
        <v>248</v>
      </c>
      <c r="F48" s="302">
        <v>244</v>
      </c>
      <c r="G48" s="301">
        <f>прил.6!F99</f>
        <v>250</v>
      </c>
    </row>
    <row r="49" spans="1:64" ht="55.5" customHeight="1">
      <c r="A49" s="298" t="s">
        <v>320</v>
      </c>
      <c r="B49" s="290">
        <v>538</v>
      </c>
      <c r="C49" s="302" t="s">
        <v>321</v>
      </c>
      <c r="D49" s="300" t="s">
        <v>286</v>
      </c>
      <c r="E49" s="300" t="s">
        <v>248</v>
      </c>
      <c r="F49" s="300" t="s">
        <v>192</v>
      </c>
      <c r="G49" s="301">
        <f>G50</f>
        <v>550</v>
      </c>
    </row>
    <row r="50" spans="1:64" ht="60" customHeight="1">
      <c r="A50" s="298" t="s">
        <v>263</v>
      </c>
      <c r="B50" s="290">
        <v>538</v>
      </c>
      <c r="C50" s="302" t="s">
        <v>321</v>
      </c>
      <c r="D50" s="300" t="s">
        <v>286</v>
      </c>
      <c r="E50" s="300" t="s">
        <v>248</v>
      </c>
      <c r="F50" s="302">
        <v>244</v>
      </c>
      <c r="G50" s="301">
        <f>прил.6!F101</f>
        <v>550</v>
      </c>
    </row>
    <row r="51" spans="1:64" ht="56.25" customHeight="1">
      <c r="A51" s="298" t="s">
        <v>322</v>
      </c>
      <c r="B51" s="290">
        <v>538</v>
      </c>
      <c r="C51" s="302" t="s">
        <v>323</v>
      </c>
      <c r="D51" s="300" t="s">
        <v>286</v>
      </c>
      <c r="E51" s="300" t="s">
        <v>248</v>
      </c>
      <c r="F51" s="300" t="s">
        <v>192</v>
      </c>
      <c r="G51" s="301">
        <f>G52</f>
        <v>200</v>
      </c>
    </row>
    <row r="52" spans="1:64" ht="53.25" customHeight="1">
      <c r="A52" s="298" t="s">
        <v>263</v>
      </c>
      <c r="B52" s="290">
        <v>538</v>
      </c>
      <c r="C52" s="302" t="s">
        <v>323</v>
      </c>
      <c r="D52" s="300" t="s">
        <v>286</v>
      </c>
      <c r="E52" s="300" t="s">
        <v>248</v>
      </c>
      <c r="F52" s="302">
        <v>244</v>
      </c>
      <c r="G52" s="301">
        <f>прил.6!F103</f>
        <v>200</v>
      </c>
    </row>
    <row r="53" spans="1:64" ht="53.25" customHeight="1">
      <c r="A53" s="98" t="s">
        <v>324</v>
      </c>
      <c r="B53" s="290"/>
      <c r="C53" s="118" t="s">
        <v>325</v>
      </c>
      <c r="D53" s="300" t="s">
        <v>286</v>
      </c>
      <c r="E53" s="300" t="s">
        <v>248</v>
      </c>
      <c r="F53" s="300" t="s">
        <v>192</v>
      </c>
      <c r="G53" s="301">
        <f>G54</f>
        <v>99.6</v>
      </c>
    </row>
    <row r="54" spans="1:64" ht="53.25" customHeight="1">
      <c r="A54" s="98" t="s">
        <v>263</v>
      </c>
      <c r="B54" s="290"/>
      <c r="C54" s="118" t="s">
        <v>325</v>
      </c>
      <c r="D54" s="300" t="s">
        <v>286</v>
      </c>
      <c r="E54" s="300" t="s">
        <v>248</v>
      </c>
      <c r="F54" s="302">
        <v>244</v>
      </c>
      <c r="G54" s="301">
        <f>прил.6!F105</f>
        <v>99.6</v>
      </c>
    </row>
    <row r="55" spans="1:64" ht="36.75" customHeight="1">
      <c r="A55" s="289" t="s">
        <v>265</v>
      </c>
      <c r="B55" s="290">
        <v>538</v>
      </c>
      <c r="C55" s="292" t="s">
        <v>191</v>
      </c>
      <c r="D55" s="292" t="s">
        <v>206</v>
      </c>
      <c r="E55" s="292" t="s">
        <v>258</v>
      </c>
      <c r="F55" s="292" t="s">
        <v>192</v>
      </c>
      <c r="G55" s="293">
        <f>G56</f>
        <v>300</v>
      </c>
    </row>
    <row r="56" spans="1:64" ht="103.5" customHeight="1">
      <c r="A56" s="289" t="s">
        <v>424</v>
      </c>
      <c r="B56" s="290">
        <v>538</v>
      </c>
      <c r="C56" s="292" t="s">
        <v>267</v>
      </c>
      <c r="D56" s="292" t="s">
        <v>206</v>
      </c>
      <c r="E56" s="292" t="s">
        <v>258</v>
      </c>
      <c r="F56" s="292" t="s">
        <v>192</v>
      </c>
      <c r="G56" s="293">
        <f>G57</f>
        <v>300</v>
      </c>
    </row>
    <row r="57" spans="1:64" ht="93" customHeight="1">
      <c r="A57" s="294" t="s">
        <v>425</v>
      </c>
      <c r="B57" s="290">
        <v>538</v>
      </c>
      <c r="C57" s="303" t="s">
        <v>269</v>
      </c>
      <c r="D57" s="292" t="s">
        <v>206</v>
      </c>
      <c r="E57" s="292" t="s">
        <v>258</v>
      </c>
      <c r="F57" s="295" t="s">
        <v>192</v>
      </c>
      <c r="G57" s="296">
        <f>G58</f>
        <v>300</v>
      </c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</row>
    <row r="58" spans="1:64" ht="54" customHeight="1">
      <c r="A58" s="298" t="s">
        <v>270</v>
      </c>
      <c r="B58" s="290">
        <v>538</v>
      </c>
      <c r="C58" s="302" t="s">
        <v>271</v>
      </c>
      <c r="D58" s="300" t="s">
        <v>206</v>
      </c>
      <c r="E58" s="300" t="s">
        <v>258</v>
      </c>
      <c r="F58" s="300" t="s">
        <v>192</v>
      </c>
      <c r="G58" s="301">
        <f>G59+G61+G63+G65</f>
        <v>300</v>
      </c>
    </row>
    <row r="59" spans="1:64" ht="36" customHeight="1">
      <c r="A59" s="298" t="s">
        <v>272</v>
      </c>
      <c r="B59" s="290">
        <v>538</v>
      </c>
      <c r="C59" s="302" t="s">
        <v>273</v>
      </c>
      <c r="D59" s="300" t="s">
        <v>206</v>
      </c>
      <c r="E59" s="300" t="s">
        <v>258</v>
      </c>
      <c r="F59" s="300" t="s">
        <v>192</v>
      </c>
      <c r="G59" s="301">
        <f>G60</f>
        <v>0</v>
      </c>
    </row>
    <row r="60" spans="1:64" ht="51" customHeight="1">
      <c r="A60" s="298" t="s">
        <v>263</v>
      </c>
      <c r="B60" s="290">
        <v>538</v>
      </c>
      <c r="C60" s="302" t="s">
        <v>273</v>
      </c>
      <c r="D60" s="300" t="s">
        <v>206</v>
      </c>
      <c r="E60" s="300" t="s">
        <v>258</v>
      </c>
      <c r="F60" s="302">
        <v>244</v>
      </c>
      <c r="G60" s="301">
        <v>0</v>
      </c>
    </row>
    <row r="61" spans="1:64" ht="51.75" customHeight="1">
      <c r="A61" s="298" t="s">
        <v>274</v>
      </c>
      <c r="B61" s="290">
        <v>538</v>
      </c>
      <c r="C61" s="302" t="s">
        <v>275</v>
      </c>
      <c r="D61" s="300" t="s">
        <v>206</v>
      </c>
      <c r="E61" s="300" t="s">
        <v>258</v>
      </c>
      <c r="F61" s="300" t="s">
        <v>192</v>
      </c>
      <c r="G61" s="301">
        <v>0</v>
      </c>
    </row>
    <row r="62" spans="1:64" ht="54" customHeight="1">
      <c r="A62" s="298" t="s">
        <v>263</v>
      </c>
      <c r="B62" s="290">
        <v>538</v>
      </c>
      <c r="C62" s="302" t="s">
        <v>275</v>
      </c>
      <c r="D62" s="300" t="s">
        <v>206</v>
      </c>
      <c r="E62" s="300" t="s">
        <v>258</v>
      </c>
      <c r="F62" s="302">
        <v>244</v>
      </c>
      <c r="G62" s="301">
        <v>0</v>
      </c>
    </row>
    <row r="63" spans="1:64" ht="36" customHeight="1">
      <c r="A63" s="298" t="s">
        <v>276</v>
      </c>
      <c r="B63" s="290">
        <v>538</v>
      </c>
      <c r="C63" s="302" t="s">
        <v>277</v>
      </c>
      <c r="D63" s="300" t="s">
        <v>206</v>
      </c>
      <c r="E63" s="300" t="s">
        <v>258</v>
      </c>
      <c r="F63" s="300" t="s">
        <v>192</v>
      </c>
      <c r="G63" s="301">
        <f>G64</f>
        <v>0</v>
      </c>
    </row>
    <row r="64" spans="1:64" ht="52.5" customHeight="1">
      <c r="A64" s="298" t="s">
        <v>263</v>
      </c>
      <c r="B64" s="290">
        <v>538</v>
      </c>
      <c r="C64" s="302" t="s">
        <v>278</v>
      </c>
      <c r="D64" s="300" t="s">
        <v>206</v>
      </c>
      <c r="E64" s="300" t="s">
        <v>258</v>
      </c>
      <c r="F64" s="302">
        <v>244</v>
      </c>
      <c r="G64" s="301">
        <v>0</v>
      </c>
    </row>
    <row r="65" spans="1:7" ht="42" customHeight="1">
      <c r="A65" s="317" t="s">
        <v>279</v>
      </c>
      <c r="B65" s="290">
        <v>538</v>
      </c>
      <c r="C65" s="318" t="s">
        <v>280</v>
      </c>
      <c r="D65" s="319" t="s">
        <v>206</v>
      </c>
      <c r="E65" s="319" t="s">
        <v>258</v>
      </c>
      <c r="F65" s="319" t="s">
        <v>192</v>
      </c>
      <c r="G65" s="320">
        <f>G66</f>
        <v>300</v>
      </c>
    </row>
    <row r="66" spans="1:7" ht="54" customHeight="1">
      <c r="A66" s="309" t="s">
        <v>263</v>
      </c>
      <c r="B66" s="290">
        <v>538</v>
      </c>
      <c r="C66" s="318" t="s">
        <v>280</v>
      </c>
      <c r="D66" s="319" t="s">
        <v>206</v>
      </c>
      <c r="E66" s="319" t="s">
        <v>258</v>
      </c>
      <c r="F66" s="319" t="s">
        <v>244</v>
      </c>
      <c r="G66" s="320">
        <f>прил.6!F69</f>
        <v>300</v>
      </c>
    </row>
    <row r="67" spans="1:7" ht="16.5">
      <c r="A67" s="289" t="s">
        <v>188</v>
      </c>
      <c r="B67" s="321">
        <v>538</v>
      </c>
      <c r="C67" s="292" t="s">
        <v>191</v>
      </c>
      <c r="D67" s="292" t="s">
        <v>189</v>
      </c>
      <c r="E67" s="292" t="s">
        <v>190</v>
      </c>
      <c r="F67" s="292" t="s">
        <v>192</v>
      </c>
      <c r="G67" s="293">
        <f>G68+G75</f>
        <v>1854</v>
      </c>
    </row>
    <row r="68" spans="1:7" ht="70.900000000000006" customHeight="1">
      <c r="A68" s="294" t="s">
        <v>193</v>
      </c>
      <c r="B68" s="321">
        <v>538</v>
      </c>
      <c r="C68" s="292" t="s">
        <v>191</v>
      </c>
      <c r="D68" s="292" t="s">
        <v>189</v>
      </c>
      <c r="E68" s="292" t="s">
        <v>194</v>
      </c>
      <c r="F68" s="292" t="s">
        <v>192</v>
      </c>
      <c r="G68" s="296">
        <f>G69</f>
        <v>721.6</v>
      </c>
    </row>
    <row r="69" spans="1:7" ht="31.5">
      <c r="A69" s="298" t="s">
        <v>195</v>
      </c>
      <c r="B69" s="322">
        <v>538</v>
      </c>
      <c r="C69" s="323" t="s">
        <v>196</v>
      </c>
      <c r="D69" s="311" t="s">
        <v>189</v>
      </c>
      <c r="E69" s="311" t="s">
        <v>194</v>
      </c>
      <c r="F69" s="311" t="s">
        <v>192</v>
      </c>
      <c r="G69" s="301">
        <f>G70</f>
        <v>721.6</v>
      </c>
    </row>
    <row r="70" spans="1:7" ht="16.5">
      <c r="A70" s="298" t="s">
        <v>197</v>
      </c>
      <c r="B70" s="322">
        <v>538</v>
      </c>
      <c r="C70" s="323" t="s">
        <v>198</v>
      </c>
      <c r="D70" s="311" t="s">
        <v>189</v>
      </c>
      <c r="E70" s="311" t="s">
        <v>194</v>
      </c>
      <c r="F70" s="311" t="s">
        <v>192</v>
      </c>
      <c r="G70" s="301">
        <f>G71</f>
        <v>721.6</v>
      </c>
    </row>
    <row r="71" spans="1:7" ht="53.45" customHeight="1">
      <c r="A71" s="324" t="s">
        <v>199</v>
      </c>
      <c r="B71" s="322">
        <v>538</v>
      </c>
      <c r="C71" s="323" t="s">
        <v>200</v>
      </c>
      <c r="D71" s="311" t="s">
        <v>189</v>
      </c>
      <c r="E71" s="311" t="s">
        <v>194</v>
      </c>
      <c r="F71" s="311" t="s">
        <v>192</v>
      </c>
      <c r="G71" s="301">
        <f>G73+G74</f>
        <v>721.6</v>
      </c>
    </row>
    <row r="72" spans="1:7" ht="61.9" customHeight="1">
      <c r="A72" s="324" t="s">
        <v>201</v>
      </c>
      <c r="B72" s="322">
        <v>538</v>
      </c>
      <c r="C72" s="325" t="s">
        <v>200</v>
      </c>
      <c r="D72" s="299" t="s">
        <v>189</v>
      </c>
      <c r="E72" s="299" t="s">
        <v>194</v>
      </c>
      <c r="F72" s="311" t="s">
        <v>202</v>
      </c>
      <c r="G72" s="301">
        <f>G73+G74</f>
        <v>721.6</v>
      </c>
    </row>
    <row r="73" spans="1:7" ht="57" customHeight="1">
      <c r="A73" s="324" t="s">
        <v>203</v>
      </c>
      <c r="B73" s="322">
        <v>538</v>
      </c>
      <c r="C73" s="323" t="s">
        <v>200</v>
      </c>
      <c r="D73" s="311" t="s">
        <v>189</v>
      </c>
      <c r="E73" s="311" t="s">
        <v>194</v>
      </c>
      <c r="F73" s="302">
        <v>121</v>
      </c>
      <c r="G73" s="326">
        <f>прил.6!F14</f>
        <v>554.20000000000005</v>
      </c>
    </row>
    <row r="74" spans="1:7" ht="94.5">
      <c r="A74" s="324" t="s">
        <v>204</v>
      </c>
      <c r="B74" s="322">
        <v>538</v>
      </c>
      <c r="C74" s="323" t="s">
        <v>200</v>
      </c>
      <c r="D74" s="311" t="s">
        <v>189</v>
      </c>
      <c r="E74" s="311" t="s">
        <v>194</v>
      </c>
      <c r="F74" s="302">
        <v>129</v>
      </c>
      <c r="G74" s="301">
        <f>прил.6!F15</f>
        <v>167.4</v>
      </c>
    </row>
    <row r="75" spans="1:7" ht="78.75">
      <c r="A75" s="294" t="s">
        <v>205</v>
      </c>
      <c r="B75" s="321">
        <v>538</v>
      </c>
      <c r="C75" s="327" t="s">
        <v>191</v>
      </c>
      <c r="D75" s="292" t="s">
        <v>189</v>
      </c>
      <c r="E75" s="292" t="s">
        <v>206</v>
      </c>
      <c r="F75" s="292" t="s">
        <v>192</v>
      </c>
      <c r="G75" s="296">
        <f>G76</f>
        <v>1132.4000000000001</v>
      </c>
    </row>
    <row r="76" spans="1:7" ht="31.5">
      <c r="A76" s="298" t="s">
        <v>207</v>
      </c>
      <c r="B76" s="322">
        <v>538</v>
      </c>
      <c r="C76" s="323" t="s">
        <v>196</v>
      </c>
      <c r="D76" s="311" t="s">
        <v>189</v>
      </c>
      <c r="E76" s="311" t="s">
        <v>206</v>
      </c>
      <c r="F76" s="311" t="s">
        <v>192</v>
      </c>
      <c r="G76" s="301">
        <f>G77</f>
        <v>1132.4000000000001</v>
      </c>
    </row>
    <row r="77" spans="1:7" ht="16.5">
      <c r="A77" s="298" t="s">
        <v>208</v>
      </c>
      <c r="B77" s="322">
        <v>538</v>
      </c>
      <c r="C77" s="323" t="s">
        <v>209</v>
      </c>
      <c r="D77" s="311" t="s">
        <v>189</v>
      </c>
      <c r="E77" s="311" t="s">
        <v>206</v>
      </c>
      <c r="F77" s="311" t="s">
        <v>192</v>
      </c>
      <c r="G77" s="301">
        <f>G78+G82</f>
        <v>1132.4000000000001</v>
      </c>
    </row>
    <row r="78" spans="1:7" ht="47.25">
      <c r="A78" s="298" t="s">
        <v>210</v>
      </c>
      <c r="B78" s="322">
        <v>538</v>
      </c>
      <c r="C78" s="323" t="s">
        <v>211</v>
      </c>
      <c r="D78" s="311" t="s">
        <v>189</v>
      </c>
      <c r="E78" s="311" t="s">
        <v>206</v>
      </c>
      <c r="F78" s="311" t="s">
        <v>192</v>
      </c>
      <c r="G78" s="301">
        <f>G79</f>
        <v>540.6</v>
      </c>
    </row>
    <row r="79" spans="1:7" ht="47.25">
      <c r="A79" s="298" t="s">
        <v>201</v>
      </c>
      <c r="B79" s="322">
        <v>538</v>
      </c>
      <c r="C79" s="323" t="s">
        <v>211</v>
      </c>
      <c r="D79" s="311" t="s">
        <v>189</v>
      </c>
      <c r="E79" s="311" t="s">
        <v>206</v>
      </c>
      <c r="F79" s="311" t="s">
        <v>202</v>
      </c>
      <c r="G79" s="301">
        <f>G80+G81</f>
        <v>540.6</v>
      </c>
    </row>
    <row r="80" spans="1:7" ht="31.5">
      <c r="A80" s="328" t="s">
        <v>203</v>
      </c>
      <c r="B80" s="322">
        <v>538</v>
      </c>
      <c r="C80" s="323" t="s">
        <v>211</v>
      </c>
      <c r="D80" s="311" t="s">
        <v>189</v>
      </c>
      <c r="E80" s="311" t="s">
        <v>206</v>
      </c>
      <c r="F80" s="300">
        <v>121</v>
      </c>
      <c r="G80" s="301">
        <f>прил.6!F21</f>
        <v>415.2</v>
      </c>
    </row>
    <row r="81" spans="1:7" ht="94.5">
      <c r="A81" s="328" t="s">
        <v>204</v>
      </c>
      <c r="B81" s="322">
        <v>538</v>
      </c>
      <c r="C81" s="323" t="s">
        <v>212</v>
      </c>
      <c r="D81" s="311" t="s">
        <v>189</v>
      </c>
      <c r="E81" s="311" t="s">
        <v>206</v>
      </c>
      <c r="F81" s="300">
        <v>129</v>
      </c>
      <c r="G81" s="301">
        <f>прил.6!F22</f>
        <v>125.4</v>
      </c>
    </row>
    <row r="82" spans="1:7" ht="31.5">
      <c r="A82" s="329" t="s">
        <v>213</v>
      </c>
      <c r="B82" s="322">
        <v>538</v>
      </c>
      <c r="C82" s="323" t="s">
        <v>212</v>
      </c>
      <c r="D82" s="311" t="s">
        <v>189</v>
      </c>
      <c r="E82" s="311" t="s">
        <v>206</v>
      </c>
      <c r="F82" s="300" t="s">
        <v>192</v>
      </c>
      <c r="G82" s="301">
        <f>G83+G84+G85</f>
        <v>591.80000000000007</v>
      </c>
    </row>
    <row r="83" spans="1:7" ht="49.9" customHeight="1">
      <c r="A83" s="298" t="s">
        <v>214</v>
      </c>
      <c r="B83" s="322">
        <v>538</v>
      </c>
      <c r="C83" s="323" t="s">
        <v>212</v>
      </c>
      <c r="D83" s="311" t="s">
        <v>189</v>
      </c>
      <c r="E83" s="311" t="s">
        <v>206</v>
      </c>
      <c r="F83" s="300">
        <v>244</v>
      </c>
      <c r="G83" s="301">
        <f>прил.6!F24</f>
        <v>581.1</v>
      </c>
    </row>
    <row r="84" spans="1:7" ht="40.9" customHeight="1">
      <c r="A84" s="330" t="s">
        <v>215</v>
      </c>
      <c r="B84" s="322">
        <v>538</v>
      </c>
      <c r="C84" s="323" t="s">
        <v>212</v>
      </c>
      <c r="D84" s="311" t="s">
        <v>189</v>
      </c>
      <c r="E84" s="311" t="s">
        <v>206</v>
      </c>
      <c r="F84" s="300">
        <v>851</v>
      </c>
      <c r="G84" s="301">
        <v>10.1</v>
      </c>
    </row>
    <row r="85" spans="1:7" ht="31.5">
      <c r="A85" s="330" t="s">
        <v>216</v>
      </c>
      <c r="B85" s="321">
        <v>538</v>
      </c>
      <c r="C85" s="323" t="s">
        <v>212</v>
      </c>
      <c r="D85" s="311" t="s">
        <v>189</v>
      </c>
      <c r="E85" s="311" t="s">
        <v>206</v>
      </c>
      <c r="F85" s="300">
        <v>852</v>
      </c>
      <c r="G85" s="301">
        <v>0.6</v>
      </c>
    </row>
    <row r="86" spans="1:7" ht="16.5">
      <c r="A86" s="92" t="s">
        <v>223</v>
      </c>
      <c r="B86" s="321"/>
      <c r="C86" s="105"/>
      <c r="D86" s="93" t="s">
        <v>189</v>
      </c>
      <c r="E86" s="93" t="s">
        <v>224</v>
      </c>
      <c r="F86" s="99"/>
      <c r="G86" s="296">
        <f>G87</f>
        <v>72.099999999999994</v>
      </c>
    </row>
    <row r="87" spans="1:7" ht="16.5">
      <c r="A87" s="119" t="s">
        <v>225</v>
      </c>
      <c r="B87" s="321"/>
      <c r="C87" s="120">
        <v>9900000000</v>
      </c>
      <c r="D87" s="99" t="s">
        <v>189</v>
      </c>
      <c r="E87" s="99" t="s">
        <v>224</v>
      </c>
      <c r="F87" s="93"/>
      <c r="G87" s="301">
        <f>G88</f>
        <v>72.099999999999994</v>
      </c>
    </row>
    <row r="88" spans="1:7" ht="47.25">
      <c r="A88" s="119" t="s">
        <v>226</v>
      </c>
      <c r="B88" s="321"/>
      <c r="C88" s="105" t="s">
        <v>227</v>
      </c>
      <c r="D88" s="99" t="s">
        <v>189</v>
      </c>
      <c r="E88" s="99" t="s">
        <v>224</v>
      </c>
      <c r="F88" s="99"/>
      <c r="G88" s="301">
        <f>G89</f>
        <v>72.099999999999994</v>
      </c>
    </row>
    <row r="89" spans="1:7" ht="47.25">
      <c r="A89" s="119" t="s">
        <v>228</v>
      </c>
      <c r="B89" s="321"/>
      <c r="C89" s="105" t="s">
        <v>229</v>
      </c>
      <c r="D89" s="99" t="s">
        <v>189</v>
      </c>
      <c r="E89" s="99" t="s">
        <v>224</v>
      </c>
      <c r="F89" s="99"/>
      <c r="G89" s="301">
        <f>G90</f>
        <v>72.099999999999994</v>
      </c>
    </row>
    <row r="90" spans="1:7" ht="16.5">
      <c r="A90" s="119" t="s">
        <v>230</v>
      </c>
      <c r="B90" s="321"/>
      <c r="C90" s="105" t="s">
        <v>229</v>
      </c>
      <c r="D90" s="99" t="s">
        <v>189</v>
      </c>
      <c r="E90" s="99" t="s">
        <v>224</v>
      </c>
      <c r="F90" s="99" t="s">
        <v>231</v>
      </c>
      <c r="G90" s="301">
        <f>G91</f>
        <v>72.099999999999994</v>
      </c>
    </row>
    <row r="91" spans="1:7" ht="16.5">
      <c r="A91" s="119" t="s">
        <v>232</v>
      </c>
      <c r="B91" s="321"/>
      <c r="C91" s="105" t="s">
        <v>229</v>
      </c>
      <c r="D91" s="99" t="s">
        <v>189</v>
      </c>
      <c r="E91" s="99" t="s">
        <v>224</v>
      </c>
      <c r="F91" s="99" t="s">
        <v>233</v>
      </c>
      <c r="G91" s="301">
        <f>прил.6!F35</f>
        <v>72.099999999999994</v>
      </c>
    </row>
    <row r="92" spans="1:7" ht="31.5">
      <c r="A92" s="92" t="s">
        <v>234</v>
      </c>
      <c r="B92" s="321"/>
      <c r="C92" s="121" t="s">
        <v>191</v>
      </c>
      <c r="D92" s="93" t="s">
        <v>189</v>
      </c>
      <c r="E92" s="93" t="s">
        <v>235</v>
      </c>
      <c r="F92" s="93" t="s">
        <v>192</v>
      </c>
      <c r="G92" s="296">
        <f>G93</f>
        <v>812.8</v>
      </c>
    </row>
    <row r="93" spans="1:7" ht="94.5">
      <c r="A93" s="122" t="s">
        <v>370</v>
      </c>
      <c r="B93" s="321"/>
      <c r="C93" s="121" t="s">
        <v>236</v>
      </c>
      <c r="D93" s="93" t="s">
        <v>189</v>
      </c>
      <c r="E93" s="93" t="s">
        <v>235</v>
      </c>
      <c r="F93" s="93" t="s">
        <v>237</v>
      </c>
      <c r="G93" s="296">
        <f>G94</f>
        <v>812.8</v>
      </c>
    </row>
    <row r="94" spans="1:7" ht="157.5">
      <c r="A94" s="137" t="s">
        <v>371</v>
      </c>
      <c r="B94" s="321"/>
      <c r="C94" s="105" t="s">
        <v>238</v>
      </c>
      <c r="D94" s="99" t="s">
        <v>189</v>
      </c>
      <c r="E94" s="99" t="s">
        <v>235</v>
      </c>
      <c r="F94" s="99" t="s">
        <v>237</v>
      </c>
      <c r="G94" s="301">
        <f>G95</f>
        <v>812.8</v>
      </c>
    </row>
    <row r="95" spans="1:7" ht="47.25">
      <c r="A95" s="119" t="s">
        <v>239</v>
      </c>
      <c r="B95" s="321"/>
      <c r="C95" s="105" t="s">
        <v>240</v>
      </c>
      <c r="D95" s="99" t="s">
        <v>189</v>
      </c>
      <c r="E95" s="99" t="s">
        <v>235</v>
      </c>
      <c r="F95" s="99" t="s">
        <v>192</v>
      </c>
      <c r="G95" s="301">
        <f>G96</f>
        <v>812.8</v>
      </c>
    </row>
    <row r="96" spans="1:7" ht="47.25">
      <c r="A96" s="119" t="s">
        <v>226</v>
      </c>
      <c r="B96" s="321"/>
      <c r="C96" s="105" t="s">
        <v>242</v>
      </c>
      <c r="D96" s="99" t="s">
        <v>189</v>
      </c>
      <c r="E96" s="99" t="s">
        <v>235</v>
      </c>
      <c r="F96" s="99" t="s">
        <v>192</v>
      </c>
      <c r="G96" s="301">
        <f>G97</f>
        <v>812.8</v>
      </c>
    </row>
    <row r="97" spans="1:7" ht="63">
      <c r="A97" s="119" t="s">
        <v>243</v>
      </c>
      <c r="B97" s="321"/>
      <c r="C97" s="105" t="s">
        <v>242</v>
      </c>
      <c r="D97" s="99" t="s">
        <v>189</v>
      </c>
      <c r="E97" s="99" t="s">
        <v>235</v>
      </c>
      <c r="F97" s="99" t="s">
        <v>244</v>
      </c>
      <c r="G97" s="301">
        <v>812.8</v>
      </c>
    </row>
    <row r="98" spans="1:7" ht="16.5">
      <c r="A98" s="331" t="s">
        <v>245</v>
      </c>
      <c r="B98" s="321">
        <v>538</v>
      </c>
      <c r="C98" s="332" t="s">
        <v>246</v>
      </c>
      <c r="D98" s="292" t="s">
        <v>194</v>
      </c>
      <c r="E98" s="292" t="s">
        <v>190</v>
      </c>
      <c r="F98" s="333" t="s">
        <v>192</v>
      </c>
      <c r="G98" s="334">
        <f>G99</f>
        <v>245.70000000000002</v>
      </c>
    </row>
    <row r="99" spans="1:7" ht="31.5">
      <c r="A99" s="72" t="s">
        <v>247</v>
      </c>
      <c r="B99" s="322">
        <v>538</v>
      </c>
      <c r="C99" s="335" t="s">
        <v>191</v>
      </c>
      <c r="D99" s="311" t="s">
        <v>194</v>
      </c>
      <c r="E99" s="311" t="s">
        <v>248</v>
      </c>
      <c r="F99" s="336" t="s">
        <v>192</v>
      </c>
      <c r="G99" s="337">
        <f>G100</f>
        <v>245.70000000000002</v>
      </c>
    </row>
    <row r="100" spans="1:7" ht="16.5">
      <c r="A100" s="72" t="s">
        <v>249</v>
      </c>
      <c r="B100" s="322">
        <v>538</v>
      </c>
      <c r="C100" s="335" t="s">
        <v>250</v>
      </c>
      <c r="D100" s="311" t="s">
        <v>194</v>
      </c>
      <c r="E100" s="311" t="s">
        <v>248</v>
      </c>
      <c r="F100" s="336" t="s">
        <v>192</v>
      </c>
      <c r="G100" s="337">
        <f>G101</f>
        <v>245.70000000000002</v>
      </c>
    </row>
    <row r="101" spans="1:7" ht="31.5">
      <c r="A101" s="72" t="s">
        <v>251</v>
      </c>
      <c r="B101" s="322">
        <v>538</v>
      </c>
      <c r="C101" s="335" t="s">
        <v>252</v>
      </c>
      <c r="D101" s="311" t="s">
        <v>194</v>
      </c>
      <c r="E101" s="311" t="s">
        <v>248</v>
      </c>
      <c r="F101" s="336" t="s">
        <v>192</v>
      </c>
      <c r="G101" s="337">
        <f>G102</f>
        <v>245.70000000000002</v>
      </c>
    </row>
    <row r="102" spans="1:7" ht="47.25">
      <c r="A102" s="72" t="s">
        <v>253</v>
      </c>
      <c r="B102" s="322">
        <v>538</v>
      </c>
      <c r="C102" s="335" t="s">
        <v>254</v>
      </c>
      <c r="D102" s="311" t="s">
        <v>194</v>
      </c>
      <c r="E102" s="311" t="s">
        <v>248</v>
      </c>
      <c r="F102" s="336" t="s">
        <v>192</v>
      </c>
      <c r="G102" s="337">
        <f>G103+G106</f>
        <v>245.70000000000002</v>
      </c>
    </row>
    <row r="103" spans="1:7" ht="47.25">
      <c r="A103" s="298" t="s">
        <v>201</v>
      </c>
      <c r="B103" s="322">
        <v>538</v>
      </c>
      <c r="C103" s="335" t="s">
        <v>254</v>
      </c>
      <c r="D103" s="311" t="s">
        <v>194</v>
      </c>
      <c r="E103" s="311" t="s">
        <v>248</v>
      </c>
      <c r="F103" s="336" t="s">
        <v>202</v>
      </c>
      <c r="G103" s="337">
        <f>G104+G105</f>
        <v>213.3</v>
      </c>
    </row>
    <row r="104" spans="1:7" ht="47.25">
      <c r="A104" s="72" t="s">
        <v>255</v>
      </c>
      <c r="B104" s="322">
        <v>538</v>
      </c>
      <c r="C104" s="335" t="s">
        <v>254</v>
      </c>
      <c r="D104" s="311" t="s">
        <v>194</v>
      </c>
      <c r="E104" s="311" t="s">
        <v>248</v>
      </c>
      <c r="F104" s="335">
        <v>121</v>
      </c>
      <c r="G104" s="337">
        <f>прил.6!F48</f>
        <v>163.80000000000001</v>
      </c>
    </row>
    <row r="105" spans="1:7" ht="94.5">
      <c r="A105" s="72" t="s">
        <v>204</v>
      </c>
      <c r="B105" s="322">
        <v>538</v>
      </c>
      <c r="C105" s="335" t="s">
        <v>254</v>
      </c>
      <c r="D105" s="311" t="s">
        <v>194</v>
      </c>
      <c r="E105" s="311" t="s">
        <v>248</v>
      </c>
      <c r="F105" s="335">
        <v>129</v>
      </c>
      <c r="G105" s="337">
        <f>прил.6!F49</f>
        <v>49.5</v>
      </c>
    </row>
    <row r="106" spans="1:7" ht="47.25">
      <c r="A106" s="72" t="s">
        <v>214</v>
      </c>
      <c r="B106" s="322">
        <v>538</v>
      </c>
      <c r="C106" s="335" t="s">
        <v>254</v>
      </c>
      <c r="D106" s="311" t="s">
        <v>194</v>
      </c>
      <c r="E106" s="311" t="s">
        <v>248</v>
      </c>
      <c r="F106" s="335">
        <v>244</v>
      </c>
      <c r="G106" s="337">
        <f>прил.6!F50</f>
        <v>32.4</v>
      </c>
    </row>
    <row r="107" spans="1:7" ht="16.5" hidden="1">
      <c r="A107" s="338" t="s">
        <v>264</v>
      </c>
      <c r="B107" s="321">
        <v>538</v>
      </c>
      <c r="C107" s="332" t="s">
        <v>191</v>
      </c>
      <c r="D107" s="292" t="s">
        <v>206</v>
      </c>
      <c r="E107" s="292" t="s">
        <v>190</v>
      </c>
      <c r="F107" s="292" t="s">
        <v>192</v>
      </c>
      <c r="G107" s="293">
        <f>G108+G124</f>
        <v>0</v>
      </c>
    </row>
    <row r="108" spans="1:7" ht="31.5" hidden="1">
      <c r="A108" s="289" t="s">
        <v>265</v>
      </c>
      <c r="B108" s="321">
        <v>538</v>
      </c>
      <c r="C108" s="292" t="s">
        <v>191</v>
      </c>
      <c r="D108" s="292" t="s">
        <v>206</v>
      </c>
      <c r="E108" s="292" t="s">
        <v>258</v>
      </c>
      <c r="F108" s="292" t="s">
        <v>192</v>
      </c>
      <c r="G108" s="293">
        <f>G110</f>
        <v>0</v>
      </c>
    </row>
    <row r="109" spans="1:7" ht="110.25" hidden="1">
      <c r="A109" s="61" t="s">
        <v>398</v>
      </c>
      <c r="B109" s="322">
        <v>538</v>
      </c>
      <c r="C109" s="311" t="s">
        <v>267</v>
      </c>
      <c r="D109" s="311" t="s">
        <v>206</v>
      </c>
      <c r="E109" s="311" t="s">
        <v>258</v>
      </c>
      <c r="F109" s="311" t="s">
        <v>192</v>
      </c>
      <c r="G109" s="339">
        <f>G110</f>
        <v>0</v>
      </c>
    </row>
    <row r="110" spans="1:7" ht="63" hidden="1">
      <c r="A110" s="298" t="s">
        <v>268</v>
      </c>
      <c r="B110" s="322">
        <v>538</v>
      </c>
      <c r="C110" s="302" t="s">
        <v>269</v>
      </c>
      <c r="D110" s="300" t="s">
        <v>206</v>
      </c>
      <c r="E110" s="300" t="s">
        <v>258</v>
      </c>
      <c r="F110" s="300" t="s">
        <v>192</v>
      </c>
      <c r="G110" s="301">
        <f>G111+G118+G120+G123</f>
        <v>0</v>
      </c>
    </row>
    <row r="111" spans="1:7" ht="47.25" hidden="1">
      <c r="A111" s="298" t="s">
        <v>270</v>
      </c>
      <c r="B111" s="322">
        <v>538</v>
      </c>
      <c r="C111" s="302" t="s">
        <v>271</v>
      </c>
      <c r="D111" s="300" t="s">
        <v>206</v>
      </c>
      <c r="E111" s="300" t="s">
        <v>258</v>
      </c>
      <c r="F111" s="300" t="s">
        <v>192</v>
      </c>
      <c r="G111" s="301">
        <f>G112</f>
        <v>0</v>
      </c>
    </row>
    <row r="112" spans="1:7" ht="31.5" hidden="1">
      <c r="A112" s="298" t="s">
        <v>272</v>
      </c>
      <c r="B112" s="322">
        <v>538</v>
      </c>
      <c r="C112" s="302" t="s">
        <v>273</v>
      </c>
      <c r="D112" s="300" t="s">
        <v>206</v>
      </c>
      <c r="E112" s="300" t="s">
        <v>258</v>
      </c>
      <c r="F112" s="300" t="s">
        <v>192</v>
      </c>
      <c r="G112" s="301">
        <f>G113</f>
        <v>0</v>
      </c>
    </row>
    <row r="113" spans="1:7" ht="63" hidden="1">
      <c r="A113" s="298" t="s">
        <v>263</v>
      </c>
      <c r="B113" s="322">
        <v>538</v>
      </c>
      <c r="C113" s="302" t="s">
        <v>273</v>
      </c>
      <c r="D113" s="300" t="s">
        <v>206</v>
      </c>
      <c r="E113" s="300" t="s">
        <v>258</v>
      </c>
      <c r="F113" s="302">
        <v>244</v>
      </c>
      <c r="G113" s="301">
        <v>0</v>
      </c>
    </row>
    <row r="114" spans="1:7" ht="47.25" hidden="1">
      <c r="A114" s="298" t="s">
        <v>274</v>
      </c>
      <c r="B114" s="322">
        <v>538</v>
      </c>
      <c r="C114" s="302" t="s">
        <v>275</v>
      </c>
      <c r="D114" s="300" t="s">
        <v>206</v>
      </c>
      <c r="E114" s="300" t="s">
        <v>258</v>
      </c>
      <c r="F114" s="300" t="s">
        <v>192</v>
      </c>
      <c r="G114" s="301">
        <f>G115</f>
        <v>15</v>
      </c>
    </row>
    <row r="115" spans="1:7" ht="63" hidden="1">
      <c r="A115" s="298" t="s">
        <v>263</v>
      </c>
      <c r="B115" s="322">
        <v>538</v>
      </c>
      <c r="C115" s="302" t="s">
        <v>275</v>
      </c>
      <c r="D115" s="300" t="s">
        <v>206</v>
      </c>
      <c r="E115" s="300" t="s">
        <v>258</v>
      </c>
      <c r="F115" s="302">
        <v>244</v>
      </c>
      <c r="G115" s="301">
        <v>15</v>
      </c>
    </row>
    <row r="116" spans="1:7" ht="31.5" hidden="1">
      <c r="A116" s="72" t="s">
        <v>279</v>
      </c>
      <c r="B116" s="322">
        <v>538</v>
      </c>
      <c r="C116" s="310" t="s">
        <v>280</v>
      </c>
      <c r="D116" s="300" t="s">
        <v>206</v>
      </c>
      <c r="E116" s="300" t="s">
        <v>258</v>
      </c>
      <c r="F116" s="300" t="s">
        <v>192</v>
      </c>
      <c r="G116" s="301">
        <f>G117</f>
        <v>0</v>
      </c>
    </row>
    <row r="117" spans="1:7" ht="63" hidden="1">
      <c r="A117" s="298" t="s">
        <v>263</v>
      </c>
      <c r="B117" s="322">
        <v>538</v>
      </c>
      <c r="C117" s="302" t="s">
        <v>280</v>
      </c>
      <c r="D117" s="300" t="s">
        <v>206</v>
      </c>
      <c r="E117" s="300" t="s">
        <v>258</v>
      </c>
      <c r="F117" s="300" t="s">
        <v>244</v>
      </c>
      <c r="G117" s="301"/>
    </row>
    <row r="118" spans="1:7" ht="31.5" hidden="1">
      <c r="A118" s="298" t="s">
        <v>276</v>
      </c>
      <c r="B118" s="322">
        <v>538</v>
      </c>
      <c r="C118" s="302" t="s">
        <v>275</v>
      </c>
      <c r="D118" s="300" t="s">
        <v>206</v>
      </c>
      <c r="E118" s="300" t="s">
        <v>258</v>
      </c>
      <c r="F118" s="300" t="s">
        <v>192</v>
      </c>
      <c r="G118" s="301">
        <f>G119</f>
        <v>0</v>
      </c>
    </row>
    <row r="119" spans="1:7" ht="63" hidden="1">
      <c r="A119" s="298" t="s">
        <v>263</v>
      </c>
      <c r="B119" s="322">
        <v>538</v>
      </c>
      <c r="C119" s="302" t="s">
        <v>275</v>
      </c>
      <c r="D119" s="300" t="s">
        <v>206</v>
      </c>
      <c r="E119" s="300" t="s">
        <v>258</v>
      </c>
      <c r="F119" s="302">
        <v>244</v>
      </c>
      <c r="G119" s="301">
        <v>0</v>
      </c>
    </row>
    <row r="120" spans="1:7" ht="31.5" hidden="1">
      <c r="A120" s="72" t="s">
        <v>279</v>
      </c>
      <c r="B120" s="322">
        <v>538</v>
      </c>
      <c r="C120" s="302" t="s">
        <v>277</v>
      </c>
      <c r="D120" s="300" t="s">
        <v>206</v>
      </c>
      <c r="E120" s="300" t="s">
        <v>258</v>
      </c>
      <c r="F120" s="300" t="s">
        <v>192</v>
      </c>
      <c r="G120" s="301">
        <f>G121</f>
        <v>0</v>
      </c>
    </row>
    <row r="121" spans="1:7" ht="63" hidden="1">
      <c r="A121" s="298" t="s">
        <v>263</v>
      </c>
      <c r="B121" s="322">
        <v>538</v>
      </c>
      <c r="C121" s="302" t="s">
        <v>278</v>
      </c>
      <c r="D121" s="300" t="s">
        <v>206</v>
      </c>
      <c r="E121" s="300" t="s">
        <v>258</v>
      </c>
      <c r="F121" s="302">
        <v>244</v>
      </c>
      <c r="G121" s="301">
        <v>0</v>
      </c>
    </row>
    <row r="122" spans="1:7" ht="31.5" hidden="1">
      <c r="A122" s="298" t="s">
        <v>376</v>
      </c>
      <c r="B122" s="322">
        <v>538</v>
      </c>
      <c r="C122" s="310" t="s">
        <v>280</v>
      </c>
      <c r="D122" s="300" t="s">
        <v>206</v>
      </c>
      <c r="E122" s="300" t="s">
        <v>258</v>
      </c>
      <c r="F122" s="300" t="s">
        <v>192</v>
      </c>
      <c r="G122" s="301">
        <f>G123</f>
        <v>0</v>
      </c>
    </row>
    <row r="123" spans="1:7" ht="16.5" hidden="1">
      <c r="A123" s="72" t="s">
        <v>281</v>
      </c>
      <c r="B123" s="322">
        <v>538</v>
      </c>
      <c r="C123" s="302" t="s">
        <v>280</v>
      </c>
      <c r="D123" s="300" t="s">
        <v>206</v>
      </c>
      <c r="E123" s="300" t="s">
        <v>258</v>
      </c>
      <c r="F123" s="300" t="s">
        <v>244</v>
      </c>
      <c r="G123" s="301">
        <v>0</v>
      </c>
    </row>
    <row r="124" spans="1:7" ht="16.5" hidden="1">
      <c r="A124" s="331" t="s">
        <v>281</v>
      </c>
      <c r="B124" s="321">
        <v>538</v>
      </c>
      <c r="C124" s="303" t="s">
        <v>219</v>
      </c>
      <c r="D124" s="295" t="s">
        <v>206</v>
      </c>
      <c r="E124" s="295">
        <v>12</v>
      </c>
      <c r="F124" s="295" t="s">
        <v>192</v>
      </c>
      <c r="G124" s="296">
        <f>G125</f>
        <v>0</v>
      </c>
    </row>
    <row r="125" spans="1:7" ht="16.5" hidden="1">
      <c r="A125" s="72" t="s">
        <v>282</v>
      </c>
      <c r="B125" s="322">
        <v>538</v>
      </c>
      <c r="C125" s="302" t="s">
        <v>283</v>
      </c>
      <c r="D125" s="300" t="s">
        <v>206</v>
      </c>
      <c r="E125" s="300">
        <v>12</v>
      </c>
      <c r="F125" s="300" t="s">
        <v>192</v>
      </c>
      <c r="G125" s="301">
        <f>G126</f>
        <v>0</v>
      </c>
    </row>
    <row r="126" spans="1:7" ht="63" hidden="1">
      <c r="A126" s="72" t="s">
        <v>263</v>
      </c>
      <c r="B126" s="322">
        <v>538</v>
      </c>
      <c r="C126" s="302" t="s">
        <v>284</v>
      </c>
      <c r="D126" s="300" t="s">
        <v>206</v>
      </c>
      <c r="E126" s="300">
        <v>12</v>
      </c>
      <c r="F126" s="300">
        <v>244</v>
      </c>
      <c r="G126" s="301">
        <v>0</v>
      </c>
    </row>
    <row r="127" spans="1:7" ht="31.5" hidden="1">
      <c r="A127" s="294" t="s">
        <v>285</v>
      </c>
      <c r="B127" s="321">
        <v>538</v>
      </c>
      <c r="C127" s="303" t="s">
        <v>191</v>
      </c>
      <c r="D127" s="295" t="s">
        <v>286</v>
      </c>
      <c r="E127" s="295" t="s">
        <v>190</v>
      </c>
      <c r="F127" s="295" t="s">
        <v>192</v>
      </c>
      <c r="G127" s="296">
        <f>G128+G135</f>
        <v>1161.4000000000001</v>
      </c>
    </row>
    <row r="128" spans="1:7" ht="16.5" hidden="1">
      <c r="A128" s="294" t="s">
        <v>287</v>
      </c>
      <c r="B128" s="321">
        <v>538</v>
      </c>
      <c r="C128" s="303" t="s">
        <v>191</v>
      </c>
      <c r="D128" s="295" t="s">
        <v>286</v>
      </c>
      <c r="E128" s="295" t="s">
        <v>194</v>
      </c>
      <c r="F128" s="295" t="s">
        <v>192</v>
      </c>
      <c r="G128" s="296">
        <f>G129</f>
        <v>750.9</v>
      </c>
    </row>
    <row r="129" spans="1:7" ht="94.5" hidden="1">
      <c r="A129" s="61" t="s">
        <v>288</v>
      </c>
      <c r="B129" s="322">
        <v>538</v>
      </c>
      <c r="C129" s="311" t="s">
        <v>289</v>
      </c>
      <c r="D129" s="311" t="s">
        <v>286</v>
      </c>
      <c r="E129" s="311" t="s">
        <v>194</v>
      </c>
      <c r="F129" s="311" t="s">
        <v>192</v>
      </c>
      <c r="G129" s="339">
        <f>G130</f>
        <v>750.9</v>
      </c>
    </row>
    <row r="130" spans="1:7" ht="78.75" hidden="1">
      <c r="A130" s="298" t="s">
        <v>290</v>
      </c>
      <c r="B130" s="322">
        <v>538</v>
      </c>
      <c r="C130" s="302" t="s">
        <v>291</v>
      </c>
      <c r="D130" s="300" t="s">
        <v>286</v>
      </c>
      <c r="E130" s="300" t="s">
        <v>194</v>
      </c>
      <c r="F130" s="300" t="s">
        <v>192</v>
      </c>
      <c r="G130" s="301">
        <f>G131</f>
        <v>750.9</v>
      </c>
    </row>
    <row r="131" spans="1:7" ht="94.5" hidden="1">
      <c r="A131" s="298" t="s">
        <v>292</v>
      </c>
      <c r="B131" s="322">
        <v>538</v>
      </c>
      <c r="C131" s="302" t="s">
        <v>293</v>
      </c>
      <c r="D131" s="300" t="s">
        <v>286</v>
      </c>
      <c r="E131" s="300" t="s">
        <v>194</v>
      </c>
      <c r="F131" s="300" t="s">
        <v>192</v>
      </c>
      <c r="G131" s="301">
        <f>G132</f>
        <v>750.9</v>
      </c>
    </row>
    <row r="132" spans="1:7" ht="78.75" hidden="1">
      <c r="A132" s="298" t="s">
        <v>294</v>
      </c>
      <c r="B132" s="322">
        <v>538</v>
      </c>
      <c r="C132" s="302" t="s">
        <v>297</v>
      </c>
      <c r="D132" s="300" t="s">
        <v>286</v>
      </c>
      <c r="E132" s="300" t="s">
        <v>194</v>
      </c>
      <c r="F132" s="300" t="s">
        <v>192</v>
      </c>
      <c r="G132" s="301">
        <f>G133+G134</f>
        <v>750.9</v>
      </c>
    </row>
    <row r="133" spans="1:7" ht="63" hidden="1">
      <c r="A133" s="298" t="s">
        <v>263</v>
      </c>
      <c r="B133" s="322">
        <v>538</v>
      </c>
      <c r="C133" s="302" t="s">
        <v>297</v>
      </c>
      <c r="D133" s="300" t="s">
        <v>286</v>
      </c>
      <c r="E133" s="300" t="s">
        <v>194</v>
      </c>
      <c r="F133" s="302">
        <v>244</v>
      </c>
      <c r="G133" s="301">
        <v>750.9</v>
      </c>
    </row>
    <row r="134" spans="1:7" ht="63" hidden="1">
      <c r="A134" s="298" t="s">
        <v>296</v>
      </c>
      <c r="B134" s="321">
        <v>538</v>
      </c>
      <c r="C134" s="302" t="s">
        <v>297</v>
      </c>
      <c r="D134" s="300" t="s">
        <v>286</v>
      </c>
      <c r="E134" s="300" t="s">
        <v>194</v>
      </c>
      <c r="F134" s="302">
        <v>810</v>
      </c>
      <c r="G134" s="301"/>
    </row>
    <row r="135" spans="1:7" ht="16.5" hidden="1">
      <c r="A135" s="294" t="s">
        <v>298</v>
      </c>
      <c r="B135" s="321">
        <v>538</v>
      </c>
      <c r="C135" s="303" t="s">
        <v>191</v>
      </c>
      <c r="D135" s="295" t="s">
        <v>286</v>
      </c>
      <c r="E135" s="295" t="s">
        <v>248</v>
      </c>
      <c r="F135" s="295" t="s">
        <v>192</v>
      </c>
      <c r="G135" s="296">
        <f>G136</f>
        <v>410.5</v>
      </c>
    </row>
    <row r="136" spans="1:7" ht="78.75" hidden="1">
      <c r="A136" s="309" t="s">
        <v>299</v>
      </c>
      <c r="B136" s="322">
        <v>538</v>
      </c>
      <c r="C136" s="311" t="s">
        <v>289</v>
      </c>
      <c r="D136" s="311" t="s">
        <v>286</v>
      </c>
      <c r="E136" s="311" t="s">
        <v>248</v>
      </c>
      <c r="F136" s="311" t="s">
        <v>192</v>
      </c>
      <c r="G136" s="339">
        <f>G140+G150+G152+G154</f>
        <v>410.5</v>
      </c>
    </row>
    <row r="137" spans="1:7" ht="63" hidden="1">
      <c r="A137" s="298" t="s">
        <v>300</v>
      </c>
      <c r="B137" s="322">
        <v>538</v>
      </c>
      <c r="C137" s="302" t="s">
        <v>301</v>
      </c>
      <c r="D137" s="300" t="s">
        <v>286</v>
      </c>
      <c r="E137" s="300" t="s">
        <v>248</v>
      </c>
      <c r="F137" s="300" t="s">
        <v>192</v>
      </c>
      <c r="G137" s="301">
        <f>G138</f>
        <v>347.5</v>
      </c>
    </row>
    <row r="138" spans="1:7" ht="47.25" hidden="1">
      <c r="A138" s="298" t="s">
        <v>302</v>
      </c>
      <c r="B138" s="322">
        <v>538</v>
      </c>
      <c r="C138" s="302" t="s">
        <v>303</v>
      </c>
      <c r="D138" s="300" t="s">
        <v>286</v>
      </c>
      <c r="E138" s="300" t="s">
        <v>248</v>
      </c>
      <c r="F138" s="300" t="s">
        <v>192</v>
      </c>
      <c r="G138" s="301">
        <f>G139</f>
        <v>347.5</v>
      </c>
    </row>
    <row r="139" spans="1:7" ht="31.5" hidden="1">
      <c r="A139" s="298" t="s">
        <v>304</v>
      </c>
      <c r="B139" s="322">
        <v>538</v>
      </c>
      <c r="C139" s="302" t="s">
        <v>305</v>
      </c>
      <c r="D139" s="300" t="s">
        <v>286</v>
      </c>
      <c r="E139" s="300" t="s">
        <v>248</v>
      </c>
      <c r="F139" s="300" t="s">
        <v>192</v>
      </c>
      <c r="G139" s="301">
        <f>G140</f>
        <v>347.5</v>
      </c>
    </row>
    <row r="140" spans="1:7" ht="63" hidden="1">
      <c r="A140" s="298" t="s">
        <v>263</v>
      </c>
      <c r="B140" s="322">
        <v>538</v>
      </c>
      <c r="C140" s="302" t="s">
        <v>305</v>
      </c>
      <c r="D140" s="300" t="s">
        <v>286</v>
      </c>
      <c r="E140" s="300" t="s">
        <v>248</v>
      </c>
      <c r="F140" s="302">
        <v>244</v>
      </c>
      <c r="G140" s="301">
        <v>347.5</v>
      </c>
    </row>
    <row r="141" spans="1:7" ht="47.25" hidden="1">
      <c r="A141" s="298" t="s">
        <v>306</v>
      </c>
      <c r="B141" s="322">
        <v>538</v>
      </c>
      <c r="C141" s="302" t="s">
        <v>307</v>
      </c>
      <c r="D141" s="300" t="s">
        <v>286</v>
      </c>
      <c r="E141" s="300" t="s">
        <v>248</v>
      </c>
      <c r="F141" s="300" t="s">
        <v>192</v>
      </c>
      <c r="G141" s="301">
        <f>G142</f>
        <v>0</v>
      </c>
    </row>
    <row r="142" spans="1:7" ht="31.5" hidden="1">
      <c r="A142" s="298" t="s">
        <v>308</v>
      </c>
      <c r="B142" s="322">
        <v>538</v>
      </c>
      <c r="C142" s="302" t="s">
        <v>309</v>
      </c>
      <c r="D142" s="300" t="s">
        <v>286</v>
      </c>
      <c r="E142" s="300" t="s">
        <v>248</v>
      </c>
      <c r="F142" s="300" t="s">
        <v>192</v>
      </c>
      <c r="G142" s="301">
        <f>G143</f>
        <v>0</v>
      </c>
    </row>
    <row r="143" spans="1:7" ht="31.5" hidden="1">
      <c r="A143" s="298" t="s">
        <v>310</v>
      </c>
      <c r="B143" s="322">
        <v>538</v>
      </c>
      <c r="C143" s="302" t="s">
        <v>311</v>
      </c>
      <c r="D143" s="300" t="s">
        <v>286</v>
      </c>
      <c r="E143" s="300" t="s">
        <v>248</v>
      </c>
      <c r="F143" s="300" t="s">
        <v>192</v>
      </c>
      <c r="G143" s="301">
        <f>G144</f>
        <v>0</v>
      </c>
    </row>
    <row r="144" spans="1:7" ht="63" hidden="1">
      <c r="A144" s="298" t="s">
        <v>263</v>
      </c>
      <c r="B144" s="322">
        <v>538</v>
      </c>
      <c r="C144" s="302" t="s">
        <v>311</v>
      </c>
      <c r="D144" s="300" t="s">
        <v>286</v>
      </c>
      <c r="E144" s="300" t="s">
        <v>248</v>
      </c>
      <c r="F144" s="302">
        <v>244</v>
      </c>
      <c r="G144" s="301"/>
    </row>
    <row r="145" spans="1:7" ht="47.25" hidden="1">
      <c r="A145" s="298" t="s">
        <v>399</v>
      </c>
      <c r="B145" s="322">
        <v>538</v>
      </c>
      <c r="C145" s="302" t="s">
        <v>313</v>
      </c>
      <c r="D145" s="300" t="s">
        <v>286</v>
      </c>
      <c r="E145" s="300" t="s">
        <v>248</v>
      </c>
      <c r="F145" s="300" t="s">
        <v>192</v>
      </c>
      <c r="G145" s="301">
        <f>G146</f>
        <v>63</v>
      </c>
    </row>
    <row r="146" spans="1:7" ht="63" hidden="1">
      <c r="A146" s="298" t="s">
        <v>314</v>
      </c>
      <c r="B146" s="322">
        <v>538</v>
      </c>
      <c r="C146" s="302" t="s">
        <v>315</v>
      </c>
      <c r="D146" s="300" t="s">
        <v>286</v>
      </c>
      <c r="E146" s="300" t="s">
        <v>248</v>
      </c>
      <c r="F146" s="300" t="s">
        <v>192</v>
      </c>
      <c r="G146" s="301">
        <f>G149+G153+G151</f>
        <v>63</v>
      </c>
    </row>
    <row r="147" spans="1:7" ht="31.5" hidden="1">
      <c r="A147" s="298" t="s">
        <v>316</v>
      </c>
      <c r="B147" s="322">
        <v>538</v>
      </c>
      <c r="C147" s="302" t="s">
        <v>317</v>
      </c>
      <c r="D147" s="300" t="s">
        <v>286</v>
      </c>
      <c r="E147" s="300" t="s">
        <v>248</v>
      </c>
      <c r="F147" s="300" t="s">
        <v>192</v>
      </c>
      <c r="G147" s="301"/>
    </row>
    <row r="148" spans="1:7" ht="63" hidden="1">
      <c r="A148" s="298" t="s">
        <v>263</v>
      </c>
      <c r="B148" s="322">
        <v>538</v>
      </c>
      <c r="C148" s="302" t="s">
        <v>317</v>
      </c>
      <c r="D148" s="300" t="s">
        <v>286</v>
      </c>
      <c r="E148" s="300" t="s">
        <v>248</v>
      </c>
      <c r="F148" s="300" t="s">
        <v>244</v>
      </c>
      <c r="G148" s="301"/>
    </row>
    <row r="149" spans="1:7" ht="47.25" hidden="1">
      <c r="A149" s="298" t="s">
        <v>318</v>
      </c>
      <c r="B149" s="322">
        <v>538</v>
      </c>
      <c r="C149" s="302" t="s">
        <v>319</v>
      </c>
      <c r="D149" s="300" t="s">
        <v>286</v>
      </c>
      <c r="E149" s="300" t="s">
        <v>248</v>
      </c>
      <c r="F149" s="300" t="s">
        <v>192</v>
      </c>
      <c r="G149" s="301">
        <f>G150</f>
        <v>25</v>
      </c>
    </row>
    <row r="150" spans="1:7" ht="63" hidden="1">
      <c r="A150" s="298" t="s">
        <v>263</v>
      </c>
      <c r="B150" s="322">
        <v>538</v>
      </c>
      <c r="C150" s="302" t="s">
        <v>319</v>
      </c>
      <c r="D150" s="300" t="s">
        <v>286</v>
      </c>
      <c r="E150" s="300" t="s">
        <v>248</v>
      </c>
      <c r="F150" s="302">
        <v>244</v>
      </c>
      <c r="G150" s="301">
        <v>25</v>
      </c>
    </row>
    <row r="151" spans="1:7" ht="31.5" hidden="1">
      <c r="A151" s="298" t="s">
        <v>400</v>
      </c>
      <c r="B151" s="322">
        <v>538</v>
      </c>
      <c r="C151" s="302" t="s">
        <v>321</v>
      </c>
      <c r="D151" s="300" t="s">
        <v>286</v>
      </c>
      <c r="E151" s="300" t="s">
        <v>248</v>
      </c>
      <c r="F151" s="300" t="s">
        <v>192</v>
      </c>
      <c r="G151" s="301">
        <f>G152</f>
        <v>38</v>
      </c>
    </row>
    <row r="152" spans="1:7" ht="63" hidden="1">
      <c r="A152" s="298" t="s">
        <v>263</v>
      </c>
      <c r="B152" s="322">
        <v>538</v>
      </c>
      <c r="C152" s="302" t="s">
        <v>321</v>
      </c>
      <c r="D152" s="300" t="s">
        <v>286</v>
      </c>
      <c r="E152" s="300" t="s">
        <v>248</v>
      </c>
      <c r="F152" s="302">
        <v>244</v>
      </c>
      <c r="G152" s="301">
        <v>38</v>
      </c>
    </row>
    <row r="153" spans="1:7" ht="31.5" hidden="1">
      <c r="A153" s="298" t="s">
        <v>401</v>
      </c>
      <c r="B153" s="322">
        <v>538</v>
      </c>
      <c r="C153" s="302" t="s">
        <v>323</v>
      </c>
      <c r="D153" s="300" t="s">
        <v>286</v>
      </c>
      <c r="E153" s="300" t="s">
        <v>248</v>
      </c>
      <c r="F153" s="300" t="s">
        <v>192</v>
      </c>
      <c r="G153" s="301">
        <f>G154</f>
        <v>0</v>
      </c>
    </row>
    <row r="154" spans="1:7" ht="63" hidden="1">
      <c r="A154" s="298" t="s">
        <v>263</v>
      </c>
      <c r="B154" s="322">
        <v>538</v>
      </c>
      <c r="C154" s="302" t="s">
        <v>323</v>
      </c>
      <c r="D154" s="300" t="s">
        <v>286</v>
      </c>
      <c r="E154" s="300" t="s">
        <v>248</v>
      </c>
      <c r="F154" s="302">
        <v>244</v>
      </c>
      <c r="G154" s="301">
        <v>0</v>
      </c>
    </row>
    <row r="155" spans="1:7" ht="16.5" hidden="1">
      <c r="A155" s="294" t="s">
        <v>326</v>
      </c>
      <c r="B155" s="321">
        <v>538</v>
      </c>
      <c r="C155" s="303" t="s">
        <v>191</v>
      </c>
      <c r="D155" s="295" t="s">
        <v>327</v>
      </c>
      <c r="E155" s="295" t="s">
        <v>190</v>
      </c>
      <c r="F155" s="295" t="s">
        <v>192</v>
      </c>
      <c r="G155" s="296">
        <f>G156+G178</f>
        <v>968</v>
      </c>
    </row>
    <row r="156" spans="1:7" ht="63" hidden="1">
      <c r="A156" s="61" t="s">
        <v>328</v>
      </c>
      <c r="B156" s="322">
        <v>538</v>
      </c>
      <c r="C156" s="311" t="s">
        <v>329</v>
      </c>
      <c r="D156" s="311" t="s">
        <v>327</v>
      </c>
      <c r="E156" s="311" t="s">
        <v>189</v>
      </c>
      <c r="F156" s="311" t="s">
        <v>192</v>
      </c>
      <c r="G156" s="339">
        <f>G157</f>
        <v>961.9</v>
      </c>
    </row>
    <row r="157" spans="1:7" ht="47.25" hidden="1">
      <c r="A157" s="298" t="s">
        <v>330</v>
      </c>
      <c r="B157" s="322">
        <v>538</v>
      </c>
      <c r="C157" s="302" t="s">
        <v>331</v>
      </c>
      <c r="D157" s="300" t="s">
        <v>327</v>
      </c>
      <c r="E157" s="300" t="s">
        <v>189</v>
      </c>
      <c r="F157" s="300" t="s">
        <v>192</v>
      </c>
      <c r="G157" s="301">
        <f>G158+G163</f>
        <v>961.9</v>
      </c>
    </row>
    <row r="158" spans="1:7" ht="47.25" hidden="1">
      <c r="A158" s="298" t="s">
        <v>332</v>
      </c>
      <c r="B158" s="322">
        <v>538</v>
      </c>
      <c r="C158" s="302" t="s">
        <v>333</v>
      </c>
      <c r="D158" s="300" t="s">
        <v>327</v>
      </c>
      <c r="E158" s="300" t="s">
        <v>189</v>
      </c>
      <c r="F158" s="300" t="s">
        <v>192</v>
      </c>
      <c r="G158" s="301">
        <f>G159</f>
        <v>961.9</v>
      </c>
    </row>
    <row r="159" spans="1:7" ht="63" hidden="1">
      <c r="A159" s="298" t="s">
        <v>402</v>
      </c>
      <c r="B159" s="322">
        <v>538</v>
      </c>
      <c r="C159" s="302" t="s">
        <v>335</v>
      </c>
      <c r="D159" s="300" t="s">
        <v>327</v>
      </c>
      <c r="E159" s="300" t="s">
        <v>189</v>
      </c>
      <c r="F159" s="300" t="s">
        <v>192</v>
      </c>
      <c r="G159" s="301">
        <f>G161+G162</f>
        <v>961.9</v>
      </c>
    </row>
    <row r="160" spans="1:7" ht="31.5" hidden="1">
      <c r="A160" s="298" t="s">
        <v>336</v>
      </c>
      <c r="B160" s="322">
        <v>538</v>
      </c>
      <c r="C160" s="302" t="s">
        <v>335</v>
      </c>
      <c r="D160" s="300" t="s">
        <v>327</v>
      </c>
      <c r="E160" s="300" t="s">
        <v>189</v>
      </c>
      <c r="F160" s="300" t="s">
        <v>337</v>
      </c>
      <c r="G160" s="301">
        <f>G161+G162</f>
        <v>961.9</v>
      </c>
    </row>
    <row r="161" spans="1:7" ht="31.5" hidden="1">
      <c r="A161" s="298" t="s">
        <v>338</v>
      </c>
      <c r="B161" s="322">
        <v>538</v>
      </c>
      <c r="C161" s="302" t="s">
        <v>335</v>
      </c>
      <c r="D161" s="300" t="s">
        <v>327</v>
      </c>
      <c r="E161" s="300" t="s">
        <v>189</v>
      </c>
      <c r="F161" s="302">
        <v>111</v>
      </c>
      <c r="G161" s="301">
        <v>671.4</v>
      </c>
    </row>
    <row r="162" spans="1:7" ht="78.75" hidden="1">
      <c r="A162" s="298" t="s">
        <v>339</v>
      </c>
      <c r="B162" s="322">
        <v>538</v>
      </c>
      <c r="C162" s="302" t="s">
        <v>335</v>
      </c>
      <c r="D162" s="300" t="s">
        <v>327</v>
      </c>
      <c r="E162" s="300" t="s">
        <v>189</v>
      </c>
      <c r="F162" s="302">
        <v>119</v>
      </c>
      <c r="G162" s="301">
        <v>290.5</v>
      </c>
    </row>
    <row r="163" spans="1:7" ht="78.75" hidden="1">
      <c r="A163" s="298" t="s">
        <v>340</v>
      </c>
      <c r="B163" s="322">
        <v>538</v>
      </c>
      <c r="C163" s="302" t="s">
        <v>341</v>
      </c>
      <c r="D163" s="300" t="s">
        <v>327</v>
      </c>
      <c r="E163" s="300" t="s">
        <v>189</v>
      </c>
      <c r="F163" s="300" t="s">
        <v>192</v>
      </c>
      <c r="G163" s="301">
        <f>G164+G165</f>
        <v>0</v>
      </c>
    </row>
    <row r="164" spans="1:7" ht="63" hidden="1">
      <c r="A164" s="298" t="s">
        <v>263</v>
      </c>
      <c r="B164" s="322">
        <v>538</v>
      </c>
      <c r="C164" s="302" t="s">
        <v>341</v>
      </c>
      <c r="D164" s="300" t="s">
        <v>327</v>
      </c>
      <c r="E164" s="300" t="s">
        <v>189</v>
      </c>
      <c r="F164" s="302">
        <v>244</v>
      </c>
      <c r="G164" s="301"/>
    </row>
    <row r="165" spans="1:7" ht="31.5" hidden="1">
      <c r="A165" s="298" t="s">
        <v>215</v>
      </c>
      <c r="B165" s="322">
        <v>538</v>
      </c>
      <c r="C165" s="302" t="s">
        <v>341</v>
      </c>
      <c r="D165" s="300" t="s">
        <v>327</v>
      </c>
      <c r="E165" s="300" t="s">
        <v>189</v>
      </c>
      <c r="F165" s="302">
        <v>851</v>
      </c>
      <c r="G165" s="301"/>
    </row>
    <row r="166" spans="1:7" ht="16.5" hidden="1">
      <c r="A166" s="294" t="s">
        <v>342</v>
      </c>
      <c r="B166" s="322">
        <v>538</v>
      </c>
      <c r="C166" s="303" t="s">
        <v>191</v>
      </c>
      <c r="D166" s="295">
        <v>10</v>
      </c>
      <c r="E166" s="295" t="s">
        <v>190</v>
      </c>
      <c r="F166" s="295" t="s">
        <v>192</v>
      </c>
      <c r="G166" s="296">
        <f>G167</f>
        <v>0</v>
      </c>
    </row>
    <row r="167" spans="1:7" ht="16.5" hidden="1">
      <c r="A167" s="294" t="s">
        <v>343</v>
      </c>
      <c r="B167" s="322">
        <v>538</v>
      </c>
      <c r="C167" s="303" t="s">
        <v>191</v>
      </c>
      <c r="D167" s="295">
        <v>10</v>
      </c>
      <c r="E167" s="295" t="s">
        <v>189</v>
      </c>
      <c r="F167" s="295" t="s">
        <v>192</v>
      </c>
      <c r="G167" s="296">
        <f>G168</f>
        <v>0</v>
      </c>
    </row>
    <row r="168" spans="1:7" ht="31.5" hidden="1">
      <c r="A168" s="298" t="s">
        <v>259</v>
      </c>
      <c r="B168" s="322">
        <v>538</v>
      </c>
      <c r="C168" s="302" t="s">
        <v>227</v>
      </c>
      <c r="D168" s="300">
        <v>10</v>
      </c>
      <c r="E168" s="300" t="s">
        <v>189</v>
      </c>
      <c r="F168" s="300" t="s">
        <v>192</v>
      </c>
      <c r="G168" s="301">
        <f>G169</f>
        <v>0</v>
      </c>
    </row>
    <row r="169" spans="1:7" ht="16.5" hidden="1">
      <c r="A169" s="298" t="s">
        <v>281</v>
      </c>
      <c r="B169" s="322">
        <v>538</v>
      </c>
      <c r="C169" s="302" t="s">
        <v>219</v>
      </c>
      <c r="D169" s="300">
        <v>10</v>
      </c>
      <c r="E169" s="300" t="s">
        <v>189</v>
      </c>
      <c r="F169" s="300" t="s">
        <v>192</v>
      </c>
      <c r="G169" s="301">
        <f>G170</f>
        <v>0</v>
      </c>
    </row>
    <row r="170" spans="1:7" ht="63" hidden="1">
      <c r="A170" s="72" t="s">
        <v>344</v>
      </c>
      <c r="B170" s="322">
        <v>538</v>
      </c>
      <c r="C170" s="302" t="s">
        <v>345</v>
      </c>
      <c r="D170" s="300">
        <v>10</v>
      </c>
      <c r="E170" s="300" t="s">
        <v>189</v>
      </c>
      <c r="F170" s="300" t="s">
        <v>192</v>
      </c>
      <c r="G170" s="301">
        <f>G171</f>
        <v>0</v>
      </c>
    </row>
    <row r="171" spans="1:7" ht="47.25" hidden="1">
      <c r="A171" s="72" t="s">
        <v>346</v>
      </c>
      <c r="B171" s="322">
        <v>538</v>
      </c>
      <c r="C171" s="335" t="s">
        <v>345</v>
      </c>
      <c r="D171" s="336">
        <v>10</v>
      </c>
      <c r="E171" s="300" t="s">
        <v>189</v>
      </c>
      <c r="F171" s="335">
        <v>312</v>
      </c>
      <c r="G171" s="301"/>
    </row>
    <row r="172" spans="1:7" ht="16.5" hidden="1">
      <c r="A172" s="331" t="s">
        <v>360</v>
      </c>
      <c r="B172" s="322">
        <v>538</v>
      </c>
      <c r="C172" s="332" t="s">
        <v>191</v>
      </c>
      <c r="D172" s="333" t="s">
        <v>224</v>
      </c>
      <c r="E172" s="295" t="s">
        <v>190</v>
      </c>
      <c r="F172" s="333" t="s">
        <v>192</v>
      </c>
      <c r="G172" s="296">
        <f>G173</f>
        <v>0</v>
      </c>
    </row>
    <row r="173" spans="1:7" ht="16.5" hidden="1">
      <c r="A173" s="72" t="s">
        <v>361</v>
      </c>
      <c r="B173" s="322">
        <v>538</v>
      </c>
      <c r="C173" s="335" t="s">
        <v>191</v>
      </c>
      <c r="D173" s="336" t="s">
        <v>224</v>
      </c>
      <c r="E173" s="300" t="s">
        <v>189</v>
      </c>
      <c r="F173" s="336" t="s">
        <v>192</v>
      </c>
      <c r="G173" s="301">
        <f>G174</f>
        <v>0</v>
      </c>
    </row>
    <row r="174" spans="1:7" ht="16.5" hidden="1">
      <c r="A174" s="72" t="s">
        <v>362</v>
      </c>
      <c r="B174" s="322">
        <v>538</v>
      </c>
      <c r="C174" s="335" t="s">
        <v>219</v>
      </c>
      <c r="D174" s="336" t="s">
        <v>224</v>
      </c>
      <c r="E174" s="300" t="s">
        <v>189</v>
      </c>
      <c r="F174" s="336" t="s">
        <v>192</v>
      </c>
      <c r="G174" s="301">
        <f>G175</f>
        <v>0</v>
      </c>
    </row>
    <row r="175" spans="1:7" ht="47.25" hidden="1">
      <c r="A175" s="72" t="s">
        <v>363</v>
      </c>
      <c r="B175" s="322">
        <v>538</v>
      </c>
      <c r="C175" s="335" t="s">
        <v>364</v>
      </c>
      <c r="D175" s="336" t="s">
        <v>224</v>
      </c>
      <c r="E175" s="300" t="s">
        <v>189</v>
      </c>
      <c r="F175" s="336" t="s">
        <v>192</v>
      </c>
      <c r="G175" s="301">
        <f>G176</f>
        <v>0</v>
      </c>
    </row>
    <row r="176" spans="1:7" ht="16.5" hidden="1">
      <c r="A176" s="72" t="s">
        <v>230</v>
      </c>
      <c r="B176" s="322">
        <v>538</v>
      </c>
      <c r="C176" s="335" t="s">
        <v>365</v>
      </c>
      <c r="D176" s="336" t="s">
        <v>224</v>
      </c>
      <c r="E176" s="300" t="s">
        <v>189</v>
      </c>
      <c r="F176" s="336" t="s">
        <v>192</v>
      </c>
      <c r="G176" s="301">
        <f>G177</f>
        <v>0</v>
      </c>
    </row>
    <row r="177" spans="1:7" ht="63" hidden="1">
      <c r="A177" s="72" t="s">
        <v>263</v>
      </c>
      <c r="B177" s="322">
        <v>538</v>
      </c>
      <c r="C177" s="335" t="s">
        <v>365</v>
      </c>
      <c r="D177" s="336" t="s">
        <v>224</v>
      </c>
      <c r="E177" s="300" t="s">
        <v>189</v>
      </c>
      <c r="F177" s="336" t="s">
        <v>244</v>
      </c>
      <c r="G177" s="301"/>
    </row>
    <row r="178" spans="1:7" ht="78.75" hidden="1">
      <c r="A178" s="72" t="s">
        <v>340</v>
      </c>
      <c r="B178" s="322">
        <v>538</v>
      </c>
      <c r="C178" s="302" t="s">
        <v>341</v>
      </c>
      <c r="D178" s="300" t="s">
        <v>327</v>
      </c>
      <c r="E178" s="300" t="s">
        <v>189</v>
      </c>
      <c r="F178" s="300" t="s">
        <v>192</v>
      </c>
      <c r="G178" s="301">
        <f>G179</f>
        <v>6.1</v>
      </c>
    </row>
    <row r="179" spans="1:7" ht="63" hidden="1">
      <c r="A179" s="298" t="s">
        <v>263</v>
      </c>
      <c r="B179" s="322">
        <v>538</v>
      </c>
      <c r="C179" s="302" t="s">
        <v>341</v>
      </c>
      <c r="D179" s="300" t="s">
        <v>327</v>
      </c>
      <c r="E179" s="300" t="s">
        <v>189</v>
      </c>
      <c r="F179" s="302">
        <v>244</v>
      </c>
      <c r="G179" s="301">
        <v>6.1</v>
      </c>
    </row>
    <row r="180" spans="1:7" ht="63">
      <c r="A180" s="340" t="s">
        <v>256</v>
      </c>
      <c r="B180" s="341"/>
      <c r="C180" s="16" t="s">
        <v>191</v>
      </c>
      <c r="D180" s="342" t="s">
        <v>248</v>
      </c>
      <c r="E180" s="342" t="s">
        <v>190</v>
      </c>
      <c r="F180" s="342" t="s">
        <v>192</v>
      </c>
      <c r="G180" s="288">
        <f>G181</f>
        <v>250</v>
      </c>
    </row>
    <row r="181" spans="1:7" ht="63">
      <c r="A181" s="72" t="s">
        <v>257</v>
      </c>
      <c r="B181" s="322"/>
      <c r="C181" s="13" t="s">
        <v>191</v>
      </c>
      <c r="D181" s="319" t="s">
        <v>248</v>
      </c>
      <c r="E181" s="319" t="s">
        <v>258</v>
      </c>
      <c r="F181" s="319" t="s">
        <v>192</v>
      </c>
      <c r="G181" s="301">
        <f>G182</f>
        <v>250</v>
      </c>
    </row>
    <row r="182" spans="1:7" ht="31.5">
      <c r="A182" s="330" t="s">
        <v>259</v>
      </c>
      <c r="B182" s="322"/>
      <c r="C182" s="13" t="s">
        <v>227</v>
      </c>
      <c r="D182" s="319" t="s">
        <v>248</v>
      </c>
      <c r="E182" s="319" t="s">
        <v>258</v>
      </c>
      <c r="F182" s="319" t="s">
        <v>192</v>
      </c>
      <c r="G182" s="301">
        <f>G183</f>
        <v>250</v>
      </c>
    </row>
    <row r="183" spans="1:7" ht="16.5">
      <c r="A183" s="330" t="s">
        <v>260</v>
      </c>
      <c r="B183" s="322"/>
      <c r="C183" s="13" t="s">
        <v>219</v>
      </c>
      <c r="D183" s="319" t="s">
        <v>248</v>
      </c>
      <c r="E183" s="319" t="s">
        <v>258</v>
      </c>
      <c r="F183" s="319" t="s">
        <v>192</v>
      </c>
      <c r="G183" s="301">
        <f>G184</f>
        <v>250</v>
      </c>
    </row>
    <row r="184" spans="1:7" ht="78.75">
      <c r="A184" s="343" t="s">
        <v>261</v>
      </c>
      <c r="B184" s="322"/>
      <c r="C184" s="13" t="s">
        <v>262</v>
      </c>
      <c r="D184" s="319" t="s">
        <v>248</v>
      </c>
      <c r="E184" s="319" t="s">
        <v>258</v>
      </c>
      <c r="F184" s="319" t="s">
        <v>192</v>
      </c>
      <c r="G184" s="301">
        <f>G185</f>
        <v>250</v>
      </c>
    </row>
    <row r="185" spans="1:7" ht="63">
      <c r="A185" s="330" t="s">
        <v>263</v>
      </c>
      <c r="B185" s="322"/>
      <c r="C185" s="13" t="s">
        <v>262</v>
      </c>
      <c r="D185" s="319" t="s">
        <v>248</v>
      </c>
      <c r="E185" s="319" t="s">
        <v>258</v>
      </c>
      <c r="F185" s="319" t="s">
        <v>244</v>
      </c>
      <c r="G185" s="301">
        <v>250</v>
      </c>
    </row>
    <row r="186" spans="1:7" ht="16.5">
      <c r="A186" s="294" t="s">
        <v>342</v>
      </c>
      <c r="B186" s="321">
        <v>538</v>
      </c>
      <c r="C186" s="303" t="s">
        <v>191</v>
      </c>
      <c r="D186" s="295">
        <v>10</v>
      </c>
      <c r="E186" s="295" t="s">
        <v>190</v>
      </c>
      <c r="F186" s="303" t="s">
        <v>192</v>
      </c>
      <c r="G186" s="296">
        <f>G187+G192</f>
        <v>494</v>
      </c>
    </row>
    <row r="187" spans="1:7" ht="16.5">
      <c r="A187" s="294" t="s">
        <v>343</v>
      </c>
      <c r="B187" s="321">
        <v>538</v>
      </c>
      <c r="C187" s="303" t="s">
        <v>191</v>
      </c>
      <c r="D187" s="295">
        <v>10</v>
      </c>
      <c r="E187" s="295" t="s">
        <v>189</v>
      </c>
      <c r="F187" s="303" t="s">
        <v>192</v>
      </c>
      <c r="G187" s="296">
        <f>G188</f>
        <v>494</v>
      </c>
    </row>
    <row r="188" spans="1:7" ht="31.5">
      <c r="A188" s="298" t="s">
        <v>259</v>
      </c>
      <c r="B188" s="322">
        <v>538</v>
      </c>
      <c r="C188" s="302" t="s">
        <v>227</v>
      </c>
      <c r="D188" s="300">
        <v>10</v>
      </c>
      <c r="E188" s="300" t="s">
        <v>189</v>
      </c>
      <c r="F188" s="302" t="s">
        <v>192</v>
      </c>
      <c r="G188" s="301">
        <f>G189</f>
        <v>494</v>
      </c>
    </row>
    <row r="189" spans="1:7" ht="16.5">
      <c r="A189" s="298" t="s">
        <v>281</v>
      </c>
      <c r="B189" s="322">
        <v>538</v>
      </c>
      <c r="C189" s="302" t="s">
        <v>219</v>
      </c>
      <c r="D189" s="300">
        <v>10</v>
      </c>
      <c r="E189" s="300" t="s">
        <v>189</v>
      </c>
      <c r="F189" s="302" t="s">
        <v>192</v>
      </c>
      <c r="G189" s="301">
        <f>G190</f>
        <v>494</v>
      </c>
    </row>
    <row r="190" spans="1:7" ht="63">
      <c r="A190" s="298" t="s">
        <v>344</v>
      </c>
      <c r="B190" s="322">
        <v>538</v>
      </c>
      <c r="C190" s="302" t="s">
        <v>345</v>
      </c>
      <c r="D190" s="300">
        <v>10</v>
      </c>
      <c r="E190" s="300" t="s">
        <v>189</v>
      </c>
      <c r="F190" s="302" t="s">
        <v>192</v>
      </c>
      <c r="G190" s="301">
        <f>G191</f>
        <v>494</v>
      </c>
    </row>
    <row r="191" spans="1:7" ht="47.25">
      <c r="A191" s="298" t="s">
        <v>346</v>
      </c>
      <c r="B191" s="322">
        <v>538</v>
      </c>
      <c r="C191" s="302" t="s">
        <v>345</v>
      </c>
      <c r="D191" s="300">
        <v>10</v>
      </c>
      <c r="E191" s="300" t="s">
        <v>189</v>
      </c>
      <c r="F191" s="302">
        <v>312</v>
      </c>
      <c r="G191" s="301">
        <f>прил.6!F122</f>
        <v>494</v>
      </c>
    </row>
    <row r="192" spans="1:7" ht="31.5" hidden="1">
      <c r="A192" s="294" t="s">
        <v>347</v>
      </c>
      <c r="B192" s="321">
        <v>538</v>
      </c>
      <c r="C192" s="303" t="s">
        <v>191</v>
      </c>
      <c r="D192" s="295" t="s">
        <v>348</v>
      </c>
      <c r="E192" s="295" t="s">
        <v>248</v>
      </c>
      <c r="F192" s="303" t="s">
        <v>192</v>
      </c>
      <c r="G192" s="296">
        <v>0</v>
      </c>
    </row>
    <row r="193" spans="1:7" ht="16.5" hidden="1">
      <c r="A193" s="298" t="s">
        <v>349</v>
      </c>
      <c r="B193" s="322">
        <v>538</v>
      </c>
      <c r="C193" s="302" t="s">
        <v>227</v>
      </c>
      <c r="D193" s="300" t="s">
        <v>348</v>
      </c>
      <c r="E193" s="300" t="s">
        <v>248</v>
      </c>
      <c r="F193" s="302" t="s">
        <v>192</v>
      </c>
      <c r="G193" s="301">
        <v>0</v>
      </c>
    </row>
    <row r="194" spans="1:7" ht="16.5" hidden="1">
      <c r="A194" s="298" t="s">
        <v>281</v>
      </c>
      <c r="B194" s="322">
        <v>538</v>
      </c>
      <c r="C194" s="302" t="s">
        <v>219</v>
      </c>
      <c r="D194" s="300" t="s">
        <v>348</v>
      </c>
      <c r="E194" s="300" t="s">
        <v>248</v>
      </c>
      <c r="F194" s="302" t="s">
        <v>192</v>
      </c>
      <c r="G194" s="301">
        <v>0</v>
      </c>
    </row>
    <row r="195" spans="1:7" ht="31.5" hidden="1">
      <c r="A195" s="298" t="s">
        <v>350</v>
      </c>
      <c r="B195" s="322">
        <v>538</v>
      </c>
      <c r="C195" s="302" t="s">
        <v>351</v>
      </c>
      <c r="D195" s="300" t="s">
        <v>348</v>
      </c>
      <c r="E195" s="300" t="s">
        <v>248</v>
      </c>
      <c r="F195" s="302" t="s">
        <v>352</v>
      </c>
      <c r="G195" s="301">
        <v>0</v>
      </c>
    </row>
    <row r="196" spans="1:7" ht="78.75">
      <c r="A196" s="331" t="s">
        <v>353</v>
      </c>
      <c r="B196" s="321">
        <v>538</v>
      </c>
      <c r="C196" s="332" t="s">
        <v>191</v>
      </c>
      <c r="D196" s="333" t="s">
        <v>354</v>
      </c>
      <c r="E196" s="295" t="s">
        <v>190</v>
      </c>
      <c r="F196" s="333" t="s">
        <v>192</v>
      </c>
      <c r="G196" s="296">
        <f>G197</f>
        <v>289.2</v>
      </c>
    </row>
    <row r="197" spans="1:7" ht="31.5">
      <c r="A197" s="298" t="s">
        <v>355</v>
      </c>
      <c r="B197" s="322">
        <v>538</v>
      </c>
      <c r="C197" s="302" t="s">
        <v>191</v>
      </c>
      <c r="D197" s="300" t="s">
        <v>354</v>
      </c>
      <c r="E197" s="300" t="s">
        <v>248</v>
      </c>
      <c r="F197" s="300" t="s">
        <v>192</v>
      </c>
      <c r="G197" s="301">
        <f>G198</f>
        <v>289.2</v>
      </c>
    </row>
    <row r="198" spans="1:7" ht="16.5">
      <c r="A198" s="72" t="s">
        <v>356</v>
      </c>
      <c r="B198" s="322">
        <v>538</v>
      </c>
      <c r="C198" s="335" t="s">
        <v>227</v>
      </c>
      <c r="D198" s="336" t="s">
        <v>354</v>
      </c>
      <c r="E198" s="300" t="s">
        <v>248</v>
      </c>
      <c r="F198" s="300" t="s">
        <v>192</v>
      </c>
      <c r="G198" s="301">
        <f>G199</f>
        <v>289.2</v>
      </c>
    </row>
    <row r="199" spans="1:7" ht="16.5">
      <c r="A199" s="72" t="s">
        <v>281</v>
      </c>
      <c r="B199" s="322">
        <v>538</v>
      </c>
      <c r="C199" s="335" t="s">
        <v>219</v>
      </c>
      <c r="D199" s="336" t="s">
        <v>354</v>
      </c>
      <c r="E199" s="300" t="s">
        <v>248</v>
      </c>
      <c r="F199" s="300" t="s">
        <v>192</v>
      </c>
      <c r="G199" s="301">
        <f>G200</f>
        <v>289.2</v>
      </c>
    </row>
    <row r="200" spans="1:7" ht="126">
      <c r="A200" s="72" t="s">
        <v>357</v>
      </c>
      <c r="B200" s="322">
        <v>538</v>
      </c>
      <c r="C200" s="310" t="s">
        <v>358</v>
      </c>
      <c r="D200" s="336" t="s">
        <v>354</v>
      </c>
      <c r="E200" s="300" t="s">
        <v>248</v>
      </c>
      <c r="F200" s="300" t="s">
        <v>192</v>
      </c>
      <c r="G200" s="301">
        <f>G201</f>
        <v>289.2</v>
      </c>
    </row>
    <row r="201" spans="1:7" ht="16.5">
      <c r="A201" s="72" t="s">
        <v>359</v>
      </c>
      <c r="B201" s="322">
        <v>538</v>
      </c>
      <c r="C201" s="335" t="s">
        <v>358</v>
      </c>
      <c r="D201" s="336" t="s">
        <v>354</v>
      </c>
      <c r="E201" s="300" t="s">
        <v>248</v>
      </c>
      <c r="F201" s="335">
        <v>540</v>
      </c>
      <c r="G201" s="337">
        <v>289.2</v>
      </c>
    </row>
  </sheetData>
  <mergeCells count="3">
    <mergeCell ref="F1:G1"/>
    <mergeCell ref="F4:H5"/>
    <mergeCell ref="A6:G6"/>
  </mergeCells>
  <pageMargins left="0.43333333333333302" right="0.23611111111111099" top="0.35416666666666702" bottom="0.35416666666666702" header="0.51180555555555496" footer="0.51180555555555496"/>
  <pageSetup paperSize="9" scale="70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247"/>
  <sheetViews>
    <sheetView view="pageBreakPreview" topLeftCell="B2" zoomScaleNormal="75" workbookViewId="0">
      <selection activeCell="B107" sqref="B107"/>
    </sheetView>
  </sheetViews>
  <sheetFormatPr defaultColWidth="11.5703125" defaultRowHeight="15" outlineLevelRow="1"/>
  <cols>
    <col min="1" max="1" width="11.5703125" style="267" hidden="1"/>
    <col min="2" max="2" width="42.42578125" style="263" customWidth="1"/>
    <col min="3" max="3" width="11.7109375" style="263" hidden="1" customWidth="1"/>
    <col min="4" max="4" width="21.5703125" style="264" customWidth="1"/>
    <col min="5" max="5" width="9.85546875" style="264" customWidth="1"/>
    <col min="6" max="6" width="11.5703125" style="264"/>
    <col min="7" max="7" width="10.42578125" style="265" customWidth="1"/>
    <col min="8" max="8" width="13.42578125" style="344" customWidth="1"/>
    <col min="9" max="9" width="14" style="344" customWidth="1"/>
    <col min="10" max="64" width="9.140625" style="267" customWidth="1"/>
    <col min="65" max="254" width="9.140625" customWidth="1"/>
    <col min="255" max="255" width="37.42578125" customWidth="1"/>
    <col min="256" max="256" width="9.85546875" customWidth="1"/>
    <col min="257" max="257" width="11" customWidth="1"/>
    <col min="258" max="1024" width="11.5703125" hidden="1"/>
  </cols>
  <sheetData>
    <row r="1" spans="1:64" ht="15.75">
      <c r="B1" s="268"/>
      <c r="C1" s="268"/>
      <c r="D1" s="269"/>
      <c r="E1" s="270"/>
      <c r="F1" s="270"/>
      <c r="G1" s="545"/>
      <c r="H1" s="545"/>
      <c r="I1" s="545"/>
    </row>
    <row r="2" spans="1:64" ht="24" customHeight="1">
      <c r="B2" s="268"/>
      <c r="C2" s="268"/>
      <c r="D2" s="269"/>
      <c r="E2" s="546" t="s">
        <v>591</v>
      </c>
      <c r="F2" s="546"/>
      <c r="G2" s="546"/>
      <c r="H2" s="546"/>
      <c r="I2" s="546"/>
    </row>
    <row r="3" spans="1:64" ht="15" customHeight="1">
      <c r="B3" s="268"/>
      <c r="C3" s="268"/>
      <c r="D3" s="269"/>
      <c r="E3" s="546"/>
      <c r="F3" s="546"/>
      <c r="G3" s="546"/>
      <c r="H3" s="546"/>
      <c r="I3" s="546"/>
    </row>
    <row r="4" spans="1:64" ht="90.75" customHeight="1">
      <c r="B4" s="268"/>
      <c r="C4" s="268"/>
      <c r="D4" s="269"/>
      <c r="E4" s="546"/>
      <c r="F4" s="546"/>
      <c r="G4" s="546"/>
      <c r="H4" s="546"/>
      <c r="I4" s="546"/>
    </row>
    <row r="5" spans="1:64" ht="25.9" customHeight="1">
      <c r="B5" s="268"/>
      <c r="C5" s="268"/>
      <c r="D5" s="274"/>
      <c r="E5" s="546"/>
      <c r="F5" s="546"/>
      <c r="G5" s="546"/>
      <c r="H5" s="546"/>
      <c r="I5" s="546"/>
    </row>
    <row r="6" spans="1:64" ht="113.25" customHeight="1">
      <c r="B6" s="547" t="s">
        <v>426</v>
      </c>
      <c r="C6" s="547"/>
      <c r="D6" s="547"/>
      <c r="E6" s="547"/>
      <c r="F6" s="547"/>
      <c r="G6" s="547"/>
      <c r="H6" s="547"/>
      <c r="I6" s="547"/>
    </row>
    <row r="7" spans="1:64" ht="15.6" customHeight="1">
      <c r="B7" s="275"/>
      <c r="C7" s="275"/>
      <c r="D7" s="271"/>
      <c r="E7" s="271"/>
      <c r="F7" s="271"/>
      <c r="G7" s="276"/>
      <c r="H7" s="345"/>
      <c r="I7" s="345"/>
    </row>
    <row r="8" spans="1:64" ht="54.75" customHeight="1">
      <c r="B8" s="278" t="s">
        <v>180</v>
      </c>
      <c r="C8" s="278"/>
      <c r="D8" s="278" t="s">
        <v>183</v>
      </c>
      <c r="E8" s="278" t="s">
        <v>181</v>
      </c>
      <c r="F8" s="278" t="s">
        <v>182</v>
      </c>
      <c r="G8" s="279" t="s">
        <v>184</v>
      </c>
      <c r="H8" s="346" t="s">
        <v>427</v>
      </c>
      <c r="I8" s="346" t="s">
        <v>428</v>
      </c>
    </row>
    <row r="9" spans="1:64" ht="15.75" hidden="1" outlineLevel="1">
      <c r="B9" s="281"/>
      <c r="C9" s="281"/>
      <c r="D9" s="282"/>
      <c r="E9" s="282"/>
      <c r="F9" s="282"/>
      <c r="G9" s="283"/>
      <c r="H9" s="347"/>
      <c r="I9" s="347"/>
    </row>
    <row r="10" spans="1:64" ht="15.75" collapsed="1">
      <c r="B10" s="285" t="s">
        <v>414</v>
      </c>
      <c r="C10" s="348" t="s">
        <v>397</v>
      </c>
      <c r="D10" s="286" t="s">
        <v>187</v>
      </c>
      <c r="E10" s="286" t="s">
        <v>187</v>
      </c>
      <c r="F10" s="286" t="s">
        <v>187</v>
      </c>
      <c r="G10" s="287" t="s">
        <v>187</v>
      </c>
      <c r="H10" s="530">
        <f>H11+H31+H77+H100+H106+H111+H232+H242+H247+H120</f>
        <v>6276.7999999999993</v>
      </c>
      <c r="I10" s="349">
        <f>I11+I31+I78+I85+I100+I106+I120+I111+I232+I242+I247</f>
        <v>6564.9</v>
      </c>
    </row>
    <row r="11" spans="1:64" ht="93" customHeight="1">
      <c r="B11" s="289" t="s">
        <v>429</v>
      </c>
      <c r="C11" s="290">
        <v>538</v>
      </c>
      <c r="D11" s="291" t="s">
        <v>329</v>
      </c>
      <c r="E11" s="291" t="s">
        <v>190</v>
      </c>
      <c r="F11" s="291" t="s">
        <v>190</v>
      </c>
      <c r="G11" s="292" t="s">
        <v>192</v>
      </c>
      <c r="H11" s="350">
        <f>H12+H22</f>
        <v>572.5</v>
      </c>
      <c r="I11" s="350">
        <f>I12+I22+I23+I27</f>
        <v>854.7</v>
      </c>
    </row>
    <row r="12" spans="1:64" ht="94.9" customHeight="1">
      <c r="A12" s="297"/>
      <c r="B12" s="294" t="s">
        <v>330</v>
      </c>
      <c r="C12" s="348">
        <v>538</v>
      </c>
      <c r="D12" s="291" t="s">
        <v>331</v>
      </c>
      <c r="E12" s="291" t="s">
        <v>190</v>
      </c>
      <c r="F12" s="291" t="s">
        <v>190</v>
      </c>
      <c r="G12" s="295" t="s">
        <v>192</v>
      </c>
      <c r="H12" s="351">
        <f>H13+H19</f>
        <v>566.6</v>
      </c>
      <c r="I12" s="351">
        <f>I13+I19</f>
        <v>531.20000000000005</v>
      </c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</row>
    <row r="13" spans="1:64" ht="57" customHeight="1">
      <c r="B13" s="298" t="s">
        <v>332</v>
      </c>
      <c r="C13" s="348">
        <v>538</v>
      </c>
      <c r="D13" s="299" t="s">
        <v>333</v>
      </c>
      <c r="E13" s="299" t="s">
        <v>190</v>
      </c>
      <c r="F13" s="299" t="s">
        <v>190</v>
      </c>
      <c r="G13" s="300" t="s">
        <v>192</v>
      </c>
      <c r="H13" s="352">
        <f>H14</f>
        <v>566.6</v>
      </c>
      <c r="I13" s="352">
        <f>I14</f>
        <v>531.20000000000005</v>
      </c>
    </row>
    <row r="14" spans="1:64" ht="94.15" customHeight="1">
      <c r="B14" s="298" t="s">
        <v>334</v>
      </c>
      <c r="C14" s="348">
        <v>538</v>
      </c>
      <c r="D14" s="299" t="s">
        <v>335</v>
      </c>
      <c r="E14" s="299" t="s">
        <v>327</v>
      </c>
      <c r="F14" s="299" t="s">
        <v>190</v>
      </c>
      <c r="G14" s="300" t="s">
        <v>192</v>
      </c>
      <c r="H14" s="352">
        <f>H16+H17</f>
        <v>566.6</v>
      </c>
      <c r="I14" s="352">
        <f>I16+I17</f>
        <v>531.20000000000005</v>
      </c>
    </row>
    <row r="15" spans="1:64" ht="36" customHeight="1">
      <c r="B15" s="298" t="s">
        <v>336</v>
      </c>
      <c r="C15" s="348">
        <v>538</v>
      </c>
      <c r="D15" s="299" t="s">
        <v>335</v>
      </c>
      <c r="E15" s="299" t="s">
        <v>327</v>
      </c>
      <c r="F15" s="299" t="s">
        <v>189</v>
      </c>
      <c r="G15" s="300" t="s">
        <v>337</v>
      </c>
      <c r="H15" s="352">
        <f>H16+H17</f>
        <v>566.6</v>
      </c>
      <c r="I15" s="352">
        <f>I16+I17</f>
        <v>531.20000000000005</v>
      </c>
    </row>
    <row r="16" spans="1:64" ht="31.5">
      <c r="B16" s="298" t="s">
        <v>338</v>
      </c>
      <c r="C16" s="348">
        <v>538</v>
      </c>
      <c r="D16" s="299" t="s">
        <v>335</v>
      </c>
      <c r="E16" s="299" t="s">
        <v>327</v>
      </c>
      <c r="F16" s="299" t="s">
        <v>189</v>
      </c>
      <c r="G16" s="302">
        <v>111</v>
      </c>
      <c r="H16" s="352">
        <v>395.5</v>
      </c>
      <c r="I16" s="352">
        <v>370.8</v>
      </c>
    </row>
    <row r="17" spans="2:9" ht="109.15" customHeight="1">
      <c r="B17" s="298" t="s">
        <v>339</v>
      </c>
      <c r="C17" s="348">
        <v>538</v>
      </c>
      <c r="D17" s="299" t="s">
        <v>335</v>
      </c>
      <c r="E17" s="299" t="s">
        <v>327</v>
      </c>
      <c r="F17" s="299" t="s">
        <v>189</v>
      </c>
      <c r="G17" s="302">
        <v>119</v>
      </c>
      <c r="H17" s="352">
        <v>171.1</v>
      </c>
      <c r="I17" s="352">
        <v>160.4</v>
      </c>
    </row>
    <row r="18" spans="2:9" ht="78.75" hidden="1" customHeight="1">
      <c r="B18" s="298" t="s">
        <v>263</v>
      </c>
      <c r="C18" s="348">
        <v>538</v>
      </c>
      <c r="D18" s="299" t="s">
        <v>341</v>
      </c>
      <c r="E18" s="299" t="s">
        <v>327</v>
      </c>
      <c r="F18" s="299" t="s">
        <v>189</v>
      </c>
      <c r="G18" s="302">
        <v>244</v>
      </c>
      <c r="H18" s="352">
        <v>0</v>
      </c>
      <c r="I18" s="352">
        <v>0</v>
      </c>
    </row>
    <row r="19" spans="2:9" ht="106.15" hidden="1" customHeight="1">
      <c r="B19" s="298" t="s">
        <v>340</v>
      </c>
      <c r="C19" s="348">
        <v>538</v>
      </c>
      <c r="D19" s="299" t="s">
        <v>341</v>
      </c>
      <c r="E19" s="299" t="s">
        <v>327</v>
      </c>
      <c r="F19" s="299" t="s">
        <v>190</v>
      </c>
      <c r="G19" s="300" t="s">
        <v>192</v>
      </c>
      <c r="H19" s="352">
        <v>0</v>
      </c>
      <c r="I19" s="352">
        <v>0</v>
      </c>
    </row>
    <row r="20" spans="2:9" ht="47.25" hidden="1">
      <c r="B20" s="298" t="s">
        <v>415</v>
      </c>
      <c r="C20" s="353"/>
      <c r="D20" s="299" t="s">
        <v>341</v>
      </c>
      <c r="E20" s="299" t="s">
        <v>327</v>
      </c>
      <c r="F20" s="299" t="s">
        <v>189</v>
      </c>
      <c r="G20" s="302">
        <v>242</v>
      </c>
      <c r="H20" s="352"/>
      <c r="I20" s="352"/>
    </row>
    <row r="21" spans="2:9" ht="96" customHeight="1">
      <c r="B21" s="298" t="s">
        <v>263</v>
      </c>
      <c r="C21" s="353"/>
      <c r="D21" s="299" t="s">
        <v>341</v>
      </c>
      <c r="E21" s="299" t="s">
        <v>327</v>
      </c>
      <c r="F21" s="299" t="s">
        <v>189</v>
      </c>
      <c r="G21" s="302">
        <v>244</v>
      </c>
      <c r="H21" s="352">
        <v>0</v>
      </c>
      <c r="I21" s="352">
        <v>0</v>
      </c>
    </row>
    <row r="22" spans="2:9" ht="73.900000000000006" customHeight="1">
      <c r="B22" s="298" t="s">
        <v>215</v>
      </c>
      <c r="C22" s="348">
        <v>538</v>
      </c>
      <c r="D22" s="299" t="s">
        <v>341</v>
      </c>
      <c r="E22" s="299" t="s">
        <v>327</v>
      </c>
      <c r="F22" s="299" t="s">
        <v>189</v>
      </c>
      <c r="G22" s="302">
        <v>851</v>
      </c>
      <c r="H22" s="352">
        <v>5.9</v>
      </c>
      <c r="I22" s="352">
        <v>5.9</v>
      </c>
    </row>
    <row r="23" spans="2:9" ht="73.900000000000006" customHeight="1">
      <c r="B23" s="98" t="s">
        <v>387</v>
      </c>
      <c r="C23" s="118" t="s">
        <v>388</v>
      </c>
      <c r="D23" s="118" t="s">
        <v>388</v>
      </c>
      <c r="E23" s="140" t="s">
        <v>327</v>
      </c>
      <c r="F23" s="140" t="s">
        <v>189</v>
      </c>
      <c r="G23" s="118"/>
      <c r="H23" s="352"/>
      <c r="I23" s="352">
        <f>I24</f>
        <v>315.60000000000002</v>
      </c>
    </row>
    <row r="24" spans="2:9" ht="73.900000000000006" customHeight="1">
      <c r="B24" s="98" t="s">
        <v>389</v>
      </c>
      <c r="C24" s="118" t="s">
        <v>388</v>
      </c>
      <c r="D24" s="118" t="s">
        <v>388</v>
      </c>
      <c r="E24" s="140" t="s">
        <v>327</v>
      </c>
      <c r="F24" s="140" t="s">
        <v>189</v>
      </c>
      <c r="G24" s="118">
        <v>200</v>
      </c>
      <c r="H24" s="352"/>
      <c r="I24" s="352">
        <f>I25</f>
        <v>315.60000000000002</v>
      </c>
    </row>
    <row r="25" spans="2:9" ht="73.900000000000006" customHeight="1">
      <c r="B25" s="98" t="s">
        <v>390</v>
      </c>
      <c r="C25" s="118" t="s">
        <v>388</v>
      </c>
      <c r="D25" s="118" t="s">
        <v>388</v>
      </c>
      <c r="E25" s="140" t="s">
        <v>327</v>
      </c>
      <c r="F25" s="140" t="s">
        <v>189</v>
      </c>
      <c r="G25" s="118">
        <v>240</v>
      </c>
      <c r="H25" s="352"/>
      <c r="I25" s="352">
        <f>I26</f>
        <v>315.60000000000002</v>
      </c>
    </row>
    <row r="26" spans="2:9" ht="73.900000000000006" customHeight="1">
      <c r="B26" s="98" t="s">
        <v>263</v>
      </c>
      <c r="C26" s="118" t="s">
        <v>388</v>
      </c>
      <c r="D26" s="118" t="s">
        <v>388</v>
      </c>
      <c r="E26" s="140" t="s">
        <v>327</v>
      </c>
      <c r="F26" s="140" t="s">
        <v>189</v>
      </c>
      <c r="G26" s="118">
        <v>244</v>
      </c>
      <c r="H26" s="352"/>
      <c r="I26" s="352">
        <v>315.60000000000002</v>
      </c>
    </row>
    <row r="27" spans="2:9" ht="73.900000000000006" customHeight="1">
      <c r="B27" s="98" t="s">
        <v>391</v>
      </c>
      <c r="C27" s="118" t="s">
        <v>392</v>
      </c>
      <c r="D27" s="118" t="s">
        <v>392</v>
      </c>
      <c r="E27" s="140" t="s">
        <v>327</v>
      </c>
      <c r="F27" s="140" t="s">
        <v>189</v>
      </c>
      <c r="G27" s="118"/>
      <c r="H27" s="352"/>
      <c r="I27" s="352">
        <f>I28</f>
        <v>2</v>
      </c>
    </row>
    <row r="28" spans="2:9" ht="73.900000000000006" customHeight="1">
      <c r="B28" s="98" t="s">
        <v>389</v>
      </c>
      <c r="C28" s="118" t="s">
        <v>392</v>
      </c>
      <c r="D28" s="118" t="s">
        <v>392</v>
      </c>
      <c r="E28" s="140" t="s">
        <v>327</v>
      </c>
      <c r="F28" s="140" t="s">
        <v>189</v>
      </c>
      <c r="G28" s="118">
        <v>200</v>
      </c>
      <c r="H28" s="352"/>
      <c r="I28" s="352">
        <f>I29</f>
        <v>2</v>
      </c>
    </row>
    <row r="29" spans="2:9" ht="73.900000000000006" customHeight="1">
      <c r="B29" s="98" t="s">
        <v>390</v>
      </c>
      <c r="C29" s="118" t="s">
        <v>392</v>
      </c>
      <c r="D29" s="118" t="s">
        <v>392</v>
      </c>
      <c r="E29" s="140" t="s">
        <v>327</v>
      </c>
      <c r="F29" s="140" t="s">
        <v>189</v>
      </c>
      <c r="G29" s="118">
        <v>240</v>
      </c>
      <c r="H29" s="352"/>
      <c r="I29" s="352">
        <f>I30</f>
        <v>2</v>
      </c>
    </row>
    <row r="30" spans="2:9" ht="73.900000000000006" customHeight="1">
      <c r="B30" s="98" t="s">
        <v>263</v>
      </c>
      <c r="C30" s="118" t="s">
        <v>392</v>
      </c>
      <c r="D30" s="118" t="s">
        <v>392</v>
      </c>
      <c r="E30" s="140" t="s">
        <v>327</v>
      </c>
      <c r="F30" s="140" t="s">
        <v>189</v>
      </c>
      <c r="G30" s="118">
        <v>244</v>
      </c>
      <c r="H30" s="352"/>
      <c r="I30" s="352">
        <v>2</v>
      </c>
    </row>
    <row r="31" spans="2:9" ht="102.75" customHeight="1">
      <c r="B31" s="294" t="s">
        <v>285</v>
      </c>
      <c r="C31" s="303" t="s">
        <v>191</v>
      </c>
      <c r="D31" s="291" t="s">
        <v>286</v>
      </c>
      <c r="E31" s="291" t="s">
        <v>190</v>
      </c>
      <c r="F31" s="295" t="s">
        <v>192</v>
      </c>
      <c r="G31" s="354">
        <f>G32+G40</f>
        <v>0</v>
      </c>
      <c r="H31" s="351">
        <f>H39</f>
        <v>1989</v>
      </c>
      <c r="I31" s="351">
        <f>I39</f>
        <v>1993.7</v>
      </c>
    </row>
    <row r="32" spans="2:9" ht="15.75" hidden="1">
      <c r="B32" s="294" t="s">
        <v>287</v>
      </c>
      <c r="C32" s="348"/>
      <c r="D32" s="303" t="s">
        <v>191</v>
      </c>
      <c r="E32" s="291" t="s">
        <v>286</v>
      </c>
      <c r="F32" s="291" t="s">
        <v>194</v>
      </c>
      <c r="G32" s="295" t="s">
        <v>192</v>
      </c>
      <c r="H32" s="351"/>
      <c r="I32" s="351">
        <f>I33</f>
        <v>0</v>
      </c>
    </row>
    <row r="33" spans="1:64" ht="109.5" hidden="1" customHeight="1">
      <c r="B33" s="289" t="s">
        <v>430</v>
      </c>
      <c r="C33" s="340"/>
      <c r="D33" s="291" t="s">
        <v>289</v>
      </c>
      <c r="E33" s="291" t="s">
        <v>190</v>
      </c>
      <c r="F33" s="291" t="s">
        <v>190</v>
      </c>
      <c r="G33" s="291" t="s">
        <v>192</v>
      </c>
      <c r="H33" s="355"/>
      <c r="I33" s="355">
        <f>I34</f>
        <v>0</v>
      </c>
    </row>
    <row r="34" spans="1:64" ht="94.5" hidden="1" customHeight="1">
      <c r="A34" s="297"/>
      <c r="B34" s="294" t="s">
        <v>431</v>
      </c>
      <c r="C34" s="348"/>
      <c r="D34" s="303" t="s">
        <v>291</v>
      </c>
      <c r="E34" s="295" t="s">
        <v>286</v>
      </c>
      <c r="F34" s="295" t="s">
        <v>194</v>
      </c>
      <c r="G34" s="291" t="s">
        <v>192</v>
      </c>
      <c r="H34" s="355"/>
      <c r="I34" s="351">
        <f>I35</f>
        <v>0</v>
      </c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</row>
    <row r="35" spans="1:64" ht="103.5" hidden="1" customHeight="1">
      <c r="B35" s="298" t="s">
        <v>292</v>
      </c>
      <c r="C35" s="353"/>
      <c r="D35" s="302" t="s">
        <v>293</v>
      </c>
      <c r="E35" s="300" t="s">
        <v>286</v>
      </c>
      <c r="F35" s="300" t="s">
        <v>194</v>
      </c>
      <c r="G35" s="299" t="s">
        <v>192</v>
      </c>
      <c r="H35" s="356"/>
      <c r="I35" s="352">
        <f>I36</f>
        <v>0</v>
      </c>
    </row>
    <row r="36" spans="1:64" ht="72" hidden="1" customHeight="1">
      <c r="B36" s="298" t="s">
        <v>294</v>
      </c>
      <c r="C36" s="353"/>
      <c r="D36" s="302" t="s">
        <v>297</v>
      </c>
      <c r="E36" s="300" t="s">
        <v>286</v>
      </c>
      <c r="F36" s="300" t="s">
        <v>194</v>
      </c>
      <c r="G36" s="299" t="s">
        <v>192</v>
      </c>
      <c r="H36" s="356"/>
      <c r="I36" s="352">
        <f>I37+I38</f>
        <v>0</v>
      </c>
    </row>
    <row r="37" spans="1:64" ht="52.5" hidden="1" customHeight="1">
      <c r="B37" s="298" t="s">
        <v>263</v>
      </c>
      <c r="C37" s="353"/>
      <c r="D37" s="302" t="s">
        <v>297</v>
      </c>
      <c r="E37" s="300" t="s">
        <v>286</v>
      </c>
      <c r="F37" s="300" t="s">
        <v>194</v>
      </c>
      <c r="G37" s="299" t="s">
        <v>244</v>
      </c>
      <c r="H37" s="356"/>
      <c r="I37" s="352"/>
    </row>
    <row r="38" spans="1:64" ht="8.25" hidden="1" customHeight="1">
      <c r="B38" s="298" t="s">
        <v>417</v>
      </c>
      <c r="C38" s="353"/>
      <c r="D38" s="302" t="s">
        <v>297</v>
      </c>
      <c r="E38" s="300" t="s">
        <v>286</v>
      </c>
      <c r="F38" s="300" t="s">
        <v>194</v>
      </c>
      <c r="G38" s="299" t="s">
        <v>418</v>
      </c>
      <c r="H38" s="356"/>
      <c r="I38" s="352"/>
    </row>
    <row r="39" spans="1:64" ht="86.25" customHeight="1">
      <c r="B39" s="294" t="s">
        <v>420</v>
      </c>
      <c r="C39" s="348">
        <v>538</v>
      </c>
      <c r="D39" s="292" t="s">
        <v>191</v>
      </c>
      <c r="E39" s="291" t="s">
        <v>190</v>
      </c>
      <c r="F39" s="291" t="s">
        <v>190</v>
      </c>
      <c r="G39" s="292" t="s">
        <v>192</v>
      </c>
      <c r="H39" s="350">
        <f>H52</f>
        <v>1989</v>
      </c>
      <c r="I39" s="350">
        <f>I52</f>
        <v>1993.7</v>
      </c>
    </row>
    <row r="40" spans="1:64" ht="78.75" hidden="1">
      <c r="B40" s="305" t="s">
        <v>419</v>
      </c>
      <c r="C40" s="357"/>
      <c r="D40" s="292" t="s">
        <v>191</v>
      </c>
      <c r="E40" s="291" t="s">
        <v>286</v>
      </c>
      <c r="F40" s="291" t="s">
        <v>248</v>
      </c>
      <c r="G40" s="292" t="s">
        <v>192</v>
      </c>
      <c r="H40" s="350"/>
      <c r="I40" s="350">
        <f>I41+I46+I52</f>
        <v>1993.7</v>
      </c>
      <c r="M40" s="306"/>
    </row>
    <row r="41" spans="1:64" ht="0.75" hidden="1" customHeight="1">
      <c r="A41" s="307"/>
      <c r="B41" s="294"/>
      <c r="C41" s="348"/>
      <c r="D41" s="292" t="s">
        <v>301</v>
      </c>
      <c r="E41" s="292" t="s">
        <v>286</v>
      </c>
      <c r="F41" s="292" t="s">
        <v>248</v>
      </c>
      <c r="G41" s="295" t="s">
        <v>192</v>
      </c>
      <c r="H41" s="351">
        <v>0</v>
      </c>
      <c r="I41" s="351">
        <v>0</v>
      </c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</row>
    <row r="42" spans="1:64" ht="18" hidden="1">
      <c r="A42" s="308"/>
      <c r="B42" s="294" t="s">
        <v>287</v>
      </c>
      <c r="C42" s="303" t="s">
        <v>191</v>
      </c>
      <c r="D42" s="302" t="s">
        <v>191</v>
      </c>
      <c r="E42" s="299" t="s">
        <v>286</v>
      </c>
      <c r="F42" s="299" t="s">
        <v>194</v>
      </c>
      <c r="G42" s="300" t="s">
        <v>192</v>
      </c>
      <c r="H42" s="358">
        <f t="shared" ref="H42:I44" si="0">H43</f>
        <v>0</v>
      </c>
      <c r="I42" s="352">
        <f t="shared" si="0"/>
        <v>0</v>
      </c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308"/>
      <c r="BJ42" s="308"/>
      <c r="BK42" s="308"/>
      <c r="BL42" s="308"/>
    </row>
    <row r="43" spans="1:64" ht="107.45" hidden="1" customHeight="1">
      <c r="A43" s="308"/>
      <c r="B43" s="289" t="s">
        <v>288</v>
      </c>
      <c r="C43" s="291" t="s">
        <v>289</v>
      </c>
      <c r="D43" s="299" t="s">
        <v>289</v>
      </c>
      <c r="E43" s="299" t="s">
        <v>190</v>
      </c>
      <c r="F43" s="299" t="s">
        <v>190</v>
      </c>
      <c r="G43" s="299" t="s">
        <v>192</v>
      </c>
      <c r="H43" s="359">
        <f t="shared" si="0"/>
        <v>0</v>
      </c>
      <c r="I43" s="352">
        <f t="shared" si="0"/>
        <v>0</v>
      </c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308"/>
      <c r="BJ43" s="308"/>
      <c r="BK43" s="308"/>
      <c r="BL43" s="308"/>
    </row>
    <row r="44" spans="1:64" ht="139.9" hidden="1" customHeight="1">
      <c r="A44" s="308"/>
      <c r="B44" s="294" t="s">
        <v>416</v>
      </c>
      <c r="C44" s="303" t="s">
        <v>291</v>
      </c>
      <c r="D44" s="299" t="s">
        <v>289</v>
      </c>
      <c r="E44" s="299" t="s">
        <v>190</v>
      </c>
      <c r="F44" s="299" t="s">
        <v>190</v>
      </c>
      <c r="G44" s="299" t="s">
        <v>192</v>
      </c>
      <c r="H44" s="359">
        <f t="shared" si="0"/>
        <v>0</v>
      </c>
      <c r="I44" s="352">
        <f t="shared" si="0"/>
        <v>0</v>
      </c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</row>
    <row r="45" spans="1:64" ht="96.75" hidden="1" customHeight="1">
      <c r="A45" s="308"/>
      <c r="B45" s="298" t="s">
        <v>292</v>
      </c>
      <c r="C45" s="302" t="s">
        <v>293</v>
      </c>
      <c r="D45" s="302" t="s">
        <v>293</v>
      </c>
      <c r="E45" s="300" t="s">
        <v>286</v>
      </c>
      <c r="F45" s="300" t="s">
        <v>194</v>
      </c>
      <c r="G45" s="299" t="s">
        <v>192</v>
      </c>
      <c r="H45" s="358">
        <f>H50</f>
        <v>0</v>
      </c>
      <c r="I45" s="358">
        <f>I50</f>
        <v>0</v>
      </c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</row>
    <row r="46" spans="1:64" ht="47.25" hidden="1">
      <c r="B46" s="298" t="s">
        <v>306</v>
      </c>
      <c r="C46" s="353"/>
      <c r="D46" s="302" t="s">
        <v>305</v>
      </c>
      <c r="E46" s="300" t="s">
        <v>286</v>
      </c>
      <c r="F46" s="300" t="s">
        <v>248</v>
      </c>
      <c r="G46" s="300" t="s">
        <v>192</v>
      </c>
      <c r="H46" s="352"/>
      <c r="I46" s="352">
        <f>I47</f>
        <v>0</v>
      </c>
    </row>
    <row r="47" spans="1:64" ht="44.25" hidden="1" customHeight="1">
      <c r="B47" s="298" t="s">
        <v>308</v>
      </c>
      <c r="C47" s="353"/>
      <c r="D47" s="302" t="s">
        <v>307</v>
      </c>
      <c r="E47" s="300" t="s">
        <v>286</v>
      </c>
      <c r="F47" s="300" t="s">
        <v>248</v>
      </c>
      <c r="G47" s="300" t="s">
        <v>192</v>
      </c>
      <c r="H47" s="352"/>
      <c r="I47" s="352">
        <f>I48</f>
        <v>0</v>
      </c>
    </row>
    <row r="48" spans="1:64" ht="42" hidden="1" customHeight="1">
      <c r="B48" s="298" t="s">
        <v>310</v>
      </c>
      <c r="C48" s="353"/>
      <c r="D48" s="302" t="s">
        <v>309</v>
      </c>
      <c r="E48" s="300" t="s">
        <v>286</v>
      </c>
      <c r="F48" s="300" t="s">
        <v>248</v>
      </c>
      <c r="G48" s="300" t="s">
        <v>192</v>
      </c>
      <c r="H48" s="352"/>
      <c r="I48" s="352">
        <f>I49</f>
        <v>0</v>
      </c>
    </row>
    <row r="49" spans="1:64" ht="56.25" hidden="1" customHeight="1">
      <c r="B49" s="298" t="s">
        <v>263</v>
      </c>
      <c r="C49" s="353"/>
      <c r="D49" s="302" t="s">
        <v>311</v>
      </c>
      <c r="E49" s="300" t="s">
        <v>286</v>
      </c>
      <c r="F49" s="300" t="s">
        <v>248</v>
      </c>
      <c r="G49" s="302">
        <v>244</v>
      </c>
      <c r="H49" s="352"/>
      <c r="I49" s="352">
        <v>0</v>
      </c>
    </row>
    <row r="50" spans="1:64" ht="85.9" hidden="1" customHeight="1">
      <c r="B50" s="298" t="s">
        <v>294</v>
      </c>
      <c r="C50" s="302" t="s">
        <v>297</v>
      </c>
      <c r="D50" s="302" t="s">
        <v>297</v>
      </c>
      <c r="E50" s="300" t="s">
        <v>286</v>
      </c>
      <c r="F50" s="300" t="s">
        <v>194</v>
      </c>
      <c r="G50" s="299" t="s">
        <v>192</v>
      </c>
      <c r="H50" s="358">
        <f>H51</f>
        <v>0</v>
      </c>
      <c r="I50" s="352">
        <f>I51</f>
        <v>0</v>
      </c>
    </row>
    <row r="51" spans="1:64" ht="64.150000000000006" hidden="1" customHeight="1">
      <c r="B51" s="298" t="s">
        <v>263</v>
      </c>
      <c r="C51" s="302" t="s">
        <v>297</v>
      </c>
      <c r="D51" s="302" t="s">
        <v>297</v>
      </c>
      <c r="E51" s="300" t="s">
        <v>286</v>
      </c>
      <c r="F51" s="300" t="s">
        <v>194</v>
      </c>
      <c r="G51" s="299" t="s">
        <v>244</v>
      </c>
      <c r="H51" s="358">
        <v>0</v>
      </c>
      <c r="I51" s="358">
        <v>0</v>
      </c>
    </row>
    <row r="52" spans="1:64" ht="72" customHeight="1">
      <c r="A52" s="297"/>
      <c r="B52" s="294" t="s">
        <v>312</v>
      </c>
      <c r="C52" s="348">
        <v>538</v>
      </c>
      <c r="D52" s="303" t="s">
        <v>432</v>
      </c>
      <c r="E52" s="295" t="s">
        <v>190</v>
      </c>
      <c r="F52" s="295" t="s">
        <v>190</v>
      </c>
      <c r="G52" s="295" t="s">
        <v>192</v>
      </c>
      <c r="H52" s="351">
        <f>H59+H62</f>
        <v>1989</v>
      </c>
      <c r="I52" s="351">
        <f>I59+I62</f>
        <v>1993.7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</row>
    <row r="53" spans="1:64" ht="78.75" hidden="1">
      <c r="B53" s="298" t="s">
        <v>314</v>
      </c>
      <c r="C53" s="348">
        <v>538</v>
      </c>
      <c r="D53" s="302" t="s">
        <v>315</v>
      </c>
      <c r="E53" s="300" t="s">
        <v>286</v>
      </c>
      <c r="F53" s="300" t="s">
        <v>248</v>
      </c>
      <c r="G53" s="300" t="s">
        <v>192</v>
      </c>
      <c r="H53" s="352">
        <f>H58</f>
        <v>30</v>
      </c>
      <c r="I53" s="352">
        <f>I58</f>
        <v>30</v>
      </c>
    </row>
    <row r="54" spans="1:64" ht="39" hidden="1" customHeight="1">
      <c r="B54" s="298" t="s">
        <v>423</v>
      </c>
      <c r="C54" s="353"/>
      <c r="D54" s="302" t="s">
        <v>317</v>
      </c>
      <c r="E54" s="300" t="s">
        <v>433</v>
      </c>
      <c r="F54" s="300" t="s">
        <v>248</v>
      </c>
      <c r="G54" s="300" t="s">
        <v>192</v>
      </c>
      <c r="H54" s="352"/>
      <c r="I54" s="352">
        <f>I55</f>
        <v>0</v>
      </c>
    </row>
    <row r="55" spans="1:64" ht="50.25" hidden="1" customHeight="1">
      <c r="B55" s="298" t="s">
        <v>263</v>
      </c>
      <c r="C55" s="353"/>
      <c r="D55" s="302" t="s">
        <v>317</v>
      </c>
      <c r="E55" s="300" t="s">
        <v>286</v>
      </c>
      <c r="F55" s="300" t="s">
        <v>248</v>
      </c>
      <c r="G55" s="300" t="s">
        <v>244</v>
      </c>
      <c r="H55" s="352"/>
      <c r="I55" s="352"/>
    </row>
    <row r="56" spans="1:64" ht="48.75" hidden="1" customHeight="1">
      <c r="B56" s="298" t="s">
        <v>318</v>
      </c>
      <c r="C56" s="353"/>
      <c r="D56" s="302" t="s">
        <v>319</v>
      </c>
      <c r="E56" s="300" t="s">
        <v>286</v>
      </c>
      <c r="F56" s="300" t="s">
        <v>248</v>
      </c>
      <c r="G56" s="300" t="s">
        <v>192</v>
      </c>
      <c r="H56" s="352"/>
      <c r="I56" s="352">
        <f>I57</f>
        <v>0</v>
      </c>
    </row>
    <row r="57" spans="1:64" ht="51.75" hidden="1" customHeight="1">
      <c r="B57" s="298" t="s">
        <v>263</v>
      </c>
      <c r="C57" s="353"/>
      <c r="D57" s="302" t="s">
        <v>319</v>
      </c>
      <c r="E57" s="300" t="s">
        <v>286</v>
      </c>
      <c r="F57" s="300" t="s">
        <v>248</v>
      </c>
      <c r="G57" s="302">
        <v>244</v>
      </c>
      <c r="H57" s="352"/>
      <c r="I57" s="352"/>
    </row>
    <row r="58" spans="1:64" ht="51.6" hidden="1" customHeight="1">
      <c r="B58" s="298" t="s">
        <v>318</v>
      </c>
      <c r="C58" s="348">
        <v>538</v>
      </c>
      <c r="D58" s="302" t="s">
        <v>319</v>
      </c>
      <c r="E58" s="300" t="s">
        <v>286</v>
      </c>
      <c r="F58" s="300" t="s">
        <v>248</v>
      </c>
      <c r="G58" s="302">
        <v>244</v>
      </c>
      <c r="H58" s="352">
        <v>30</v>
      </c>
      <c r="I58" s="352">
        <v>30</v>
      </c>
    </row>
    <row r="59" spans="1:64" ht="51.75" customHeight="1">
      <c r="B59" s="298" t="s">
        <v>302</v>
      </c>
      <c r="C59" s="302" t="s">
        <v>303</v>
      </c>
      <c r="D59" s="302" t="s">
        <v>303</v>
      </c>
      <c r="E59" s="300" t="s">
        <v>286</v>
      </c>
      <c r="F59" s="300" t="s">
        <v>248</v>
      </c>
      <c r="G59" s="300" t="s">
        <v>192</v>
      </c>
      <c r="H59" s="358">
        <f>H60</f>
        <v>323.3</v>
      </c>
      <c r="I59" s="352">
        <f>I60</f>
        <v>342.7</v>
      </c>
    </row>
    <row r="60" spans="1:64" ht="51.75" customHeight="1">
      <c r="B60" s="298" t="s">
        <v>304</v>
      </c>
      <c r="C60" s="302" t="s">
        <v>421</v>
      </c>
      <c r="D60" s="302" t="s">
        <v>421</v>
      </c>
      <c r="E60" s="300" t="s">
        <v>286</v>
      </c>
      <c r="F60" s="300" t="s">
        <v>248</v>
      </c>
      <c r="G60" s="300" t="s">
        <v>192</v>
      </c>
      <c r="H60" s="358">
        <f>H61</f>
        <v>323.3</v>
      </c>
      <c r="I60" s="352">
        <f>I61</f>
        <v>342.7</v>
      </c>
    </row>
    <row r="61" spans="1:64" ht="51.75" customHeight="1">
      <c r="B61" s="298" t="s">
        <v>263</v>
      </c>
      <c r="C61" s="302" t="s">
        <v>305</v>
      </c>
      <c r="D61" s="302" t="s">
        <v>305</v>
      </c>
      <c r="E61" s="300" t="s">
        <v>286</v>
      </c>
      <c r="F61" s="300" t="s">
        <v>248</v>
      </c>
      <c r="G61" s="302">
        <v>244</v>
      </c>
      <c r="H61" s="358">
        <v>323.3</v>
      </c>
      <c r="I61" s="352">
        <v>342.7</v>
      </c>
    </row>
    <row r="62" spans="1:64" ht="81" customHeight="1">
      <c r="B62" s="294" t="s">
        <v>312</v>
      </c>
      <c r="C62" s="302"/>
      <c r="D62" s="303" t="s">
        <v>422</v>
      </c>
      <c r="E62" s="295" t="s">
        <v>286</v>
      </c>
      <c r="F62" s="295" t="s">
        <v>248</v>
      </c>
      <c r="G62" s="295" t="s">
        <v>192</v>
      </c>
      <c r="H62" s="360">
        <f>H63+H66+H73+H75</f>
        <v>1665.7</v>
      </c>
      <c r="I62" s="351">
        <f>I63+I66+I73+I75</f>
        <v>1651</v>
      </c>
    </row>
    <row r="63" spans="1:64" ht="81" customHeight="1">
      <c r="B63" s="72" t="s">
        <v>314</v>
      </c>
      <c r="C63" s="302"/>
      <c r="D63" s="302" t="s">
        <v>315</v>
      </c>
      <c r="E63" s="300" t="s">
        <v>286</v>
      </c>
      <c r="F63" s="300" t="s">
        <v>248</v>
      </c>
      <c r="G63" s="300" t="s">
        <v>192</v>
      </c>
      <c r="H63" s="352">
        <f>H64</f>
        <v>250</v>
      </c>
      <c r="I63" s="352">
        <f>I64</f>
        <v>250</v>
      </c>
    </row>
    <row r="64" spans="1:64" ht="54.6" customHeight="1">
      <c r="B64" s="72" t="s">
        <v>318</v>
      </c>
      <c r="C64" s="302"/>
      <c r="D64" s="302" t="s">
        <v>319</v>
      </c>
      <c r="E64" s="300" t="s">
        <v>286</v>
      </c>
      <c r="F64" s="300" t="s">
        <v>248</v>
      </c>
      <c r="G64" s="300" t="s">
        <v>192</v>
      </c>
      <c r="H64" s="352">
        <f>H65</f>
        <v>250</v>
      </c>
      <c r="I64" s="352">
        <f>I65</f>
        <v>250</v>
      </c>
    </row>
    <row r="65" spans="2:9" ht="72" customHeight="1">
      <c r="B65" s="298" t="s">
        <v>263</v>
      </c>
      <c r="C65" s="348">
        <v>538</v>
      </c>
      <c r="D65" s="302" t="s">
        <v>319</v>
      </c>
      <c r="E65" s="300" t="s">
        <v>286</v>
      </c>
      <c r="F65" s="300" t="s">
        <v>248</v>
      </c>
      <c r="G65" s="302">
        <v>244</v>
      </c>
      <c r="H65" s="352">
        <v>250</v>
      </c>
      <c r="I65" s="352">
        <v>250</v>
      </c>
    </row>
    <row r="66" spans="2:9" ht="72" customHeight="1">
      <c r="B66" s="298" t="s">
        <v>320</v>
      </c>
      <c r="C66" s="348">
        <v>538</v>
      </c>
      <c r="D66" s="302" t="s">
        <v>321</v>
      </c>
      <c r="E66" s="300" t="s">
        <v>286</v>
      </c>
      <c r="F66" s="300" t="s">
        <v>248</v>
      </c>
      <c r="G66" s="300" t="s">
        <v>192</v>
      </c>
      <c r="H66" s="352">
        <f>H67</f>
        <v>600</v>
      </c>
      <c r="I66" s="352">
        <f>I67</f>
        <v>600</v>
      </c>
    </row>
    <row r="67" spans="2:9" ht="66" customHeight="1">
      <c r="B67" s="298" t="s">
        <v>263</v>
      </c>
      <c r="C67" s="348">
        <v>538</v>
      </c>
      <c r="D67" s="302" t="s">
        <v>321</v>
      </c>
      <c r="E67" s="300" t="s">
        <v>286</v>
      </c>
      <c r="F67" s="300" t="s">
        <v>248</v>
      </c>
      <c r="G67" s="300" t="s">
        <v>244</v>
      </c>
      <c r="H67" s="352">
        <v>600</v>
      </c>
      <c r="I67" s="352">
        <v>600</v>
      </c>
    </row>
    <row r="68" spans="2:9" ht="45" hidden="1" customHeight="1">
      <c r="B68" s="298" t="s">
        <v>434</v>
      </c>
      <c r="C68" s="348">
        <v>538</v>
      </c>
      <c r="D68" s="302" t="s">
        <v>435</v>
      </c>
      <c r="E68" s="300" t="s">
        <v>286</v>
      </c>
      <c r="F68" s="300" t="s">
        <v>190</v>
      </c>
      <c r="G68" s="300" t="s">
        <v>192</v>
      </c>
      <c r="H68" s="352">
        <f>H69</f>
        <v>40</v>
      </c>
      <c r="I68" s="352" t="e">
        <f>I69</f>
        <v>#REF!</v>
      </c>
    </row>
    <row r="69" spans="2:9" ht="34.9" hidden="1" customHeight="1">
      <c r="B69" s="298" t="s">
        <v>298</v>
      </c>
      <c r="C69" s="348">
        <v>538</v>
      </c>
      <c r="D69" s="302" t="s">
        <v>315</v>
      </c>
      <c r="E69" s="300" t="s">
        <v>286</v>
      </c>
      <c r="F69" s="300" t="s">
        <v>248</v>
      </c>
      <c r="G69" s="300" t="s">
        <v>192</v>
      </c>
      <c r="H69" s="352">
        <v>40</v>
      </c>
      <c r="I69" s="352" t="e">
        <f>#REF!</f>
        <v>#REF!</v>
      </c>
    </row>
    <row r="70" spans="2:9" ht="34.9" hidden="1" customHeight="1">
      <c r="B70" s="72" t="s">
        <v>400</v>
      </c>
      <c r="C70" s="348"/>
      <c r="D70" s="302" t="s">
        <v>321</v>
      </c>
      <c r="E70" s="300" t="s">
        <v>286</v>
      </c>
      <c r="F70" s="300" t="s">
        <v>248</v>
      </c>
      <c r="G70" s="300" t="s">
        <v>192</v>
      </c>
      <c r="H70" s="352">
        <v>40</v>
      </c>
      <c r="I70" s="352">
        <v>40</v>
      </c>
    </row>
    <row r="71" spans="2:9" ht="0.6" hidden="1" customHeight="1">
      <c r="B71" s="298" t="s">
        <v>263</v>
      </c>
      <c r="C71" s="348">
        <v>538</v>
      </c>
      <c r="D71" s="302" t="s">
        <v>321</v>
      </c>
      <c r="E71" s="300" t="s">
        <v>286</v>
      </c>
      <c r="F71" s="300" t="s">
        <v>248</v>
      </c>
      <c r="G71" s="302">
        <v>244</v>
      </c>
      <c r="H71" s="352">
        <v>40</v>
      </c>
      <c r="I71" s="352">
        <v>40</v>
      </c>
    </row>
    <row r="72" spans="2:9" ht="42.6" hidden="1" customHeight="1">
      <c r="B72" s="298" t="s">
        <v>434</v>
      </c>
      <c r="C72" s="348">
        <v>538</v>
      </c>
      <c r="D72" s="302" t="s">
        <v>323</v>
      </c>
      <c r="E72" s="300" t="s">
        <v>286</v>
      </c>
      <c r="F72" s="300" t="s">
        <v>190</v>
      </c>
      <c r="G72" s="300" t="s">
        <v>192</v>
      </c>
      <c r="H72" s="352">
        <f>H73</f>
        <v>200</v>
      </c>
      <c r="I72" s="352">
        <f>I73</f>
        <v>200</v>
      </c>
    </row>
    <row r="73" spans="2:9" ht="33.75" customHeight="1">
      <c r="B73" s="298" t="s">
        <v>436</v>
      </c>
      <c r="C73" s="348">
        <v>538</v>
      </c>
      <c r="D73" s="302" t="s">
        <v>323</v>
      </c>
      <c r="E73" s="300" t="s">
        <v>286</v>
      </c>
      <c r="F73" s="300" t="s">
        <v>248</v>
      </c>
      <c r="G73" s="300" t="s">
        <v>192</v>
      </c>
      <c r="H73" s="352">
        <f>H74</f>
        <v>200</v>
      </c>
      <c r="I73" s="352">
        <f>I74</f>
        <v>200</v>
      </c>
    </row>
    <row r="74" spans="2:9" ht="66.75" customHeight="1">
      <c r="B74" s="298" t="s">
        <v>263</v>
      </c>
      <c r="C74" s="348">
        <v>538</v>
      </c>
      <c r="D74" s="302" t="s">
        <v>323</v>
      </c>
      <c r="E74" s="300" t="s">
        <v>286</v>
      </c>
      <c r="F74" s="300" t="s">
        <v>248</v>
      </c>
      <c r="G74" s="302">
        <v>244</v>
      </c>
      <c r="H74" s="352">
        <v>200</v>
      </c>
      <c r="I74" s="352">
        <v>200</v>
      </c>
    </row>
    <row r="75" spans="2:9" ht="66.75" customHeight="1">
      <c r="B75" s="98" t="s">
        <v>382</v>
      </c>
      <c r="C75" s="348"/>
      <c r="D75" s="118" t="s">
        <v>325</v>
      </c>
      <c r="E75" s="300" t="s">
        <v>286</v>
      </c>
      <c r="F75" s="300" t="s">
        <v>248</v>
      </c>
      <c r="G75" s="300" t="s">
        <v>192</v>
      </c>
      <c r="H75" s="352">
        <f>H76</f>
        <v>615.70000000000005</v>
      </c>
      <c r="I75" s="352">
        <f>I76</f>
        <v>601</v>
      </c>
    </row>
    <row r="76" spans="2:9" ht="66.75" customHeight="1">
      <c r="B76" s="98" t="s">
        <v>263</v>
      </c>
      <c r="C76" s="348"/>
      <c r="D76" s="118" t="s">
        <v>325</v>
      </c>
      <c r="E76" s="300" t="s">
        <v>286</v>
      </c>
      <c r="F76" s="300" t="s">
        <v>248</v>
      </c>
      <c r="G76" s="302">
        <v>244</v>
      </c>
      <c r="H76" s="352">
        <v>615.70000000000005</v>
      </c>
      <c r="I76" s="352">
        <v>601</v>
      </c>
    </row>
    <row r="77" spans="2:9" ht="31.5">
      <c r="B77" s="331" t="s">
        <v>188</v>
      </c>
      <c r="C77" s="321">
        <v>538</v>
      </c>
      <c r="D77" s="292" t="s">
        <v>191</v>
      </c>
      <c r="E77" s="292" t="s">
        <v>189</v>
      </c>
      <c r="F77" s="292" t="s">
        <v>190</v>
      </c>
      <c r="G77" s="292" t="s">
        <v>192</v>
      </c>
      <c r="H77" s="350">
        <f>H78+H85</f>
        <v>1778.4</v>
      </c>
      <c r="I77" s="350">
        <f>I78+I85</f>
        <v>1657.5</v>
      </c>
    </row>
    <row r="78" spans="2:9" ht="78" customHeight="1">
      <c r="B78" s="294" t="s">
        <v>193</v>
      </c>
      <c r="C78" s="321">
        <v>538</v>
      </c>
      <c r="D78" s="292" t="s">
        <v>191</v>
      </c>
      <c r="E78" s="292" t="s">
        <v>189</v>
      </c>
      <c r="F78" s="292" t="s">
        <v>194</v>
      </c>
      <c r="G78" s="292" t="s">
        <v>192</v>
      </c>
      <c r="H78" s="351">
        <f t="shared" ref="H78:I80" si="1">H79</f>
        <v>721.6</v>
      </c>
      <c r="I78" s="351">
        <f t="shared" si="1"/>
        <v>721.6</v>
      </c>
    </row>
    <row r="79" spans="2:9" ht="47.25">
      <c r="B79" s="298" t="s">
        <v>195</v>
      </c>
      <c r="C79" s="322">
        <v>538</v>
      </c>
      <c r="D79" s="323" t="s">
        <v>196</v>
      </c>
      <c r="E79" s="311" t="s">
        <v>189</v>
      </c>
      <c r="F79" s="311" t="s">
        <v>194</v>
      </c>
      <c r="G79" s="311" t="s">
        <v>192</v>
      </c>
      <c r="H79" s="352">
        <f t="shared" si="1"/>
        <v>721.6</v>
      </c>
      <c r="I79" s="352">
        <f t="shared" si="1"/>
        <v>721.6</v>
      </c>
    </row>
    <row r="80" spans="2:9" ht="31.5">
      <c r="B80" s="298" t="s">
        <v>197</v>
      </c>
      <c r="C80" s="322">
        <v>538</v>
      </c>
      <c r="D80" s="323" t="s">
        <v>198</v>
      </c>
      <c r="E80" s="311" t="s">
        <v>189</v>
      </c>
      <c r="F80" s="311" t="s">
        <v>194</v>
      </c>
      <c r="G80" s="311" t="s">
        <v>192</v>
      </c>
      <c r="H80" s="352">
        <f t="shared" si="1"/>
        <v>721.6</v>
      </c>
      <c r="I80" s="352">
        <f t="shared" si="1"/>
        <v>721.6</v>
      </c>
    </row>
    <row r="81" spans="2:9" ht="47.25">
      <c r="B81" s="298" t="s">
        <v>199</v>
      </c>
      <c r="C81" s="322">
        <v>538</v>
      </c>
      <c r="D81" s="323" t="s">
        <v>200</v>
      </c>
      <c r="E81" s="311" t="s">
        <v>189</v>
      </c>
      <c r="F81" s="311" t="s">
        <v>194</v>
      </c>
      <c r="G81" s="311" t="s">
        <v>192</v>
      </c>
      <c r="H81" s="352">
        <f>H83+H84</f>
        <v>721.6</v>
      </c>
      <c r="I81" s="352">
        <f>I83+I84</f>
        <v>721.6</v>
      </c>
    </row>
    <row r="82" spans="2:9" ht="47.25">
      <c r="B82" s="298" t="s">
        <v>201</v>
      </c>
      <c r="C82" s="322">
        <v>538</v>
      </c>
      <c r="D82" s="325" t="s">
        <v>200</v>
      </c>
      <c r="E82" s="299" t="s">
        <v>189</v>
      </c>
      <c r="F82" s="299" t="s">
        <v>194</v>
      </c>
      <c r="G82" s="311" t="s">
        <v>202</v>
      </c>
      <c r="H82" s="352">
        <f>H83+H84</f>
        <v>721.6</v>
      </c>
      <c r="I82" s="352">
        <f>I83+I84</f>
        <v>721.6</v>
      </c>
    </row>
    <row r="83" spans="2:9" ht="47.25">
      <c r="B83" s="298" t="s">
        <v>203</v>
      </c>
      <c r="C83" s="322">
        <v>538</v>
      </c>
      <c r="D83" s="323" t="s">
        <v>200</v>
      </c>
      <c r="E83" s="311" t="s">
        <v>189</v>
      </c>
      <c r="F83" s="311" t="s">
        <v>194</v>
      </c>
      <c r="G83" s="302">
        <v>121</v>
      </c>
      <c r="H83" s="352">
        <v>554.20000000000005</v>
      </c>
      <c r="I83" s="352">
        <v>554.20000000000005</v>
      </c>
    </row>
    <row r="84" spans="2:9" ht="94.5">
      <c r="B84" s="298" t="s">
        <v>204</v>
      </c>
      <c r="C84" s="322">
        <v>538</v>
      </c>
      <c r="D84" s="323" t="s">
        <v>200</v>
      </c>
      <c r="E84" s="311" t="s">
        <v>189</v>
      </c>
      <c r="F84" s="311" t="s">
        <v>194</v>
      </c>
      <c r="G84" s="302">
        <v>129</v>
      </c>
      <c r="H84" s="352">
        <v>167.4</v>
      </c>
      <c r="I84" s="352">
        <v>167.4</v>
      </c>
    </row>
    <row r="85" spans="2:9" ht="94.5">
      <c r="B85" s="294" t="s">
        <v>205</v>
      </c>
      <c r="C85" s="321">
        <v>538</v>
      </c>
      <c r="D85" s="327" t="s">
        <v>191</v>
      </c>
      <c r="E85" s="292" t="s">
        <v>189</v>
      </c>
      <c r="F85" s="292" t="s">
        <v>206</v>
      </c>
      <c r="G85" s="292" t="s">
        <v>192</v>
      </c>
      <c r="H85" s="351">
        <f>H86</f>
        <v>1056.8000000000002</v>
      </c>
      <c r="I85" s="351">
        <f>I86</f>
        <v>935.90000000000009</v>
      </c>
    </row>
    <row r="86" spans="2:9" ht="47.25">
      <c r="B86" s="298" t="s">
        <v>207</v>
      </c>
      <c r="C86" s="322">
        <v>538</v>
      </c>
      <c r="D86" s="323" t="s">
        <v>196</v>
      </c>
      <c r="E86" s="311" t="s">
        <v>189</v>
      </c>
      <c r="F86" s="311" t="s">
        <v>206</v>
      </c>
      <c r="G86" s="311" t="s">
        <v>192</v>
      </c>
      <c r="H86" s="352">
        <f>H87</f>
        <v>1056.8000000000002</v>
      </c>
      <c r="I86" s="352">
        <f>I87</f>
        <v>935.90000000000009</v>
      </c>
    </row>
    <row r="87" spans="2:9" ht="16.5">
      <c r="B87" s="298" t="s">
        <v>208</v>
      </c>
      <c r="C87" s="322">
        <v>538</v>
      </c>
      <c r="D87" s="323" t="s">
        <v>209</v>
      </c>
      <c r="E87" s="311" t="s">
        <v>189</v>
      </c>
      <c r="F87" s="311" t="s">
        <v>206</v>
      </c>
      <c r="G87" s="311" t="s">
        <v>192</v>
      </c>
      <c r="H87" s="352">
        <f>H88+H92</f>
        <v>1056.8000000000002</v>
      </c>
      <c r="I87" s="352">
        <f>I88+I92</f>
        <v>935.90000000000009</v>
      </c>
    </row>
    <row r="88" spans="2:9" ht="47.25">
      <c r="B88" s="298" t="s">
        <v>210</v>
      </c>
      <c r="C88" s="322">
        <v>538</v>
      </c>
      <c r="D88" s="323" t="s">
        <v>211</v>
      </c>
      <c r="E88" s="311" t="s">
        <v>189</v>
      </c>
      <c r="F88" s="311" t="s">
        <v>206</v>
      </c>
      <c r="G88" s="311" t="s">
        <v>192</v>
      </c>
      <c r="H88" s="352">
        <f>H89</f>
        <v>540.6</v>
      </c>
      <c r="I88" s="352">
        <f>I89</f>
        <v>540.6</v>
      </c>
    </row>
    <row r="89" spans="2:9" ht="47.25">
      <c r="B89" s="298" t="s">
        <v>201</v>
      </c>
      <c r="C89" s="322">
        <v>538</v>
      </c>
      <c r="D89" s="323" t="s">
        <v>211</v>
      </c>
      <c r="E89" s="311" t="s">
        <v>189</v>
      </c>
      <c r="F89" s="311" t="s">
        <v>206</v>
      </c>
      <c r="G89" s="311" t="s">
        <v>202</v>
      </c>
      <c r="H89" s="352">
        <f>H90+H91</f>
        <v>540.6</v>
      </c>
      <c r="I89" s="352">
        <f>I90+I91</f>
        <v>540.6</v>
      </c>
    </row>
    <row r="90" spans="2:9" ht="47.25">
      <c r="B90" s="72" t="s">
        <v>203</v>
      </c>
      <c r="C90" s="322">
        <v>538</v>
      </c>
      <c r="D90" s="323" t="s">
        <v>211</v>
      </c>
      <c r="E90" s="311" t="s">
        <v>189</v>
      </c>
      <c r="F90" s="311" t="s">
        <v>206</v>
      </c>
      <c r="G90" s="300">
        <v>121</v>
      </c>
      <c r="H90" s="352">
        <v>415.2</v>
      </c>
      <c r="I90" s="352">
        <v>415.2</v>
      </c>
    </row>
    <row r="91" spans="2:9" ht="94.5">
      <c r="B91" s="72" t="s">
        <v>204</v>
      </c>
      <c r="C91" s="322">
        <v>538</v>
      </c>
      <c r="D91" s="323" t="s">
        <v>212</v>
      </c>
      <c r="E91" s="311" t="s">
        <v>189</v>
      </c>
      <c r="F91" s="311" t="s">
        <v>206</v>
      </c>
      <c r="G91" s="300">
        <v>129</v>
      </c>
      <c r="H91" s="352">
        <v>125.4</v>
      </c>
      <c r="I91" s="352">
        <v>125.4</v>
      </c>
    </row>
    <row r="92" spans="2:9" ht="31.5">
      <c r="B92" s="330" t="s">
        <v>213</v>
      </c>
      <c r="C92" s="322">
        <v>538</v>
      </c>
      <c r="D92" s="323" t="s">
        <v>212</v>
      </c>
      <c r="E92" s="311" t="s">
        <v>189</v>
      </c>
      <c r="F92" s="311" t="s">
        <v>206</v>
      </c>
      <c r="G92" s="300" t="s">
        <v>192</v>
      </c>
      <c r="H92" s="352">
        <f>H93+H94+H95</f>
        <v>516.20000000000005</v>
      </c>
      <c r="I92" s="352">
        <f>I93+I94+I95</f>
        <v>395.30000000000007</v>
      </c>
    </row>
    <row r="93" spans="2:9" ht="47.25">
      <c r="B93" s="298" t="s">
        <v>214</v>
      </c>
      <c r="C93" s="322">
        <v>538</v>
      </c>
      <c r="D93" s="323" t="s">
        <v>212</v>
      </c>
      <c r="E93" s="311" t="s">
        <v>189</v>
      </c>
      <c r="F93" s="311" t="s">
        <v>206</v>
      </c>
      <c r="G93" s="300">
        <v>244</v>
      </c>
      <c r="H93" s="352">
        <v>505.5</v>
      </c>
      <c r="I93" s="352">
        <v>384.6</v>
      </c>
    </row>
    <row r="94" spans="2:9" ht="31.5">
      <c r="B94" s="330" t="s">
        <v>215</v>
      </c>
      <c r="C94" s="322">
        <v>538</v>
      </c>
      <c r="D94" s="323" t="s">
        <v>212</v>
      </c>
      <c r="E94" s="311" t="s">
        <v>189</v>
      </c>
      <c r="F94" s="311" t="s">
        <v>206</v>
      </c>
      <c r="G94" s="300">
        <v>851</v>
      </c>
      <c r="H94" s="352">
        <v>10.1</v>
      </c>
      <c r="I94" s="352">
        <v>10.1</v>
      </c>
    </row>
    <row r="95" spans="2:9" ht="31.5">
      <c r="B95" s="330" t="s">
        <v>216</v>
      </c>
      <c r="C95" s="322">
        <v>538</v>
      </c>
      <c r="D95" s="323" t="s">
        <v>212</v>
      </c>
      <c r="E95" s="311" t="s">
        <v>189</v>
      </c>
      <c r="F95" s="311" t="s">
        <v>206</v>
      </c>
      <c r="G95" s="300">
        <v>852</v>
      </c>
      <c r="H95" s="352">
        <v>0.6</v>
      </c>
      <c r="I95" s="352">
        <v>0.6</v>
      </c>
    </row>
    <row r="96" spans="2:9" ht="31.5" hidden="1">
      <c r="B96" s="361" t="s">
        <v>217</v>
      </c>
      <c r="C96" s="321">
        <v>538</v>
      </c>
      <c r="D96" s="303" t="s">
        <v>219</v>
      </c>
      <c r="E96" s="291" t="s">
        <v>189</v>
      </c>
      <c r="F96" s="291" t="s">
        <v>218</v>
      </c>
      <c r="G96" s="292" t="s">
        <v>192</v>
      </c>
      <c r="H96" s="350"/>
      <c r="I96" s="351"/>
    </row>
    <row r="97" spans="2:9" ht="63" hidden="1">
      <c r="B97" s="330" t="s">
        <v>220</v>
      </c>
      <c r="C97" s="321">
        <v>538</v>
      </c>
      <c r="D97" s="302" t="s">
        <v>221</v>
      </c>
      <c r="E97" s="299" t="s">
        <v>189</v>
      </c>
      <c r="F97" s="299" t="s">
        <v>218</v>
      </c>
      <c r="G97" s="311" t="s">
        <v>192</v>
      </c>
      <c r="H97" s="359"/>
      <c r="I97" s="352"/>
    </row>
    <row r="98" spans="2:9" ht="47.25" hidden="1">
      <c r="B98" s="330" t="s">
        <v>222</v>
      </c>
      <c r="C98" s="321">
        <v>538</v>
      </c>
      <c r="D98" s="302" t="s">
        <v>221</v>
      </c>
      <c r="E98" s="311" t="s">
        <v>189</v>
      </c>
      <c r="F98" s="311" t="s">
        <v>218</v>
      </c>
      <c r="G98" s="302">
        <v>244</v>
      </c>
      <c r="H98" s="352"/>
      <c r="I98" s="352"/>
    </row>
    <row r="99" spans="2:9" ht="31.5">
      <c r="B99" s="330" t="s">
        <v>216</v>
      </c>
      <c r="C99" s="321">
        <v>538</v>
      </c>
      <c r="D99" s="323" t="s">
        <v>212</v>
      </c>
      <c r="E99" s="311" t="s">
        <v>189</v>
      </c>
      <c r="F99" s="311" t="s">
        <v>206</v>
      </c>
      <c r="G99" s="300">
        <v>852</v>
      </c>
      <c r="H99" s="352"/>
      <c r="I99" s="352"/>
    </row>
    <row r="100" spans="2:9" ht="16.5">
      <c r="B100" s="92" t="s">
        <v>223</v>
      </c>
      <c r="C100" s="321"/>
      <c r="D100" s="105"/>
      <c r="E100" s="93" t="s">
        <v>189</v>
      </c>
      <c r="F100" s="93" t="s">
        <v>224</v>
      </c>
      <c r="G100" s="99"/>
      <c r="H100" s="351">
        <f t="shared" ref="H100:I104" si="2">H101</f>
        <v>62.7</v>
      </c>
      <c r="I100" s="351">
        <f t="shared" si="2"/>
        <v>65.599999999999994</v>
      </c>
    </row>
    <row r="101" spans="2:9" ht="16.5">
      <c r="B101" s="119" t="s">
        <v>225</v>
      </c>
      <c r="C101" s="321"/>
      <c r="D101" s="120">
        <v>9900000000</v>
      </c>
      <c r="E101" s="99" t="s">
        <v>189</v>
      </c>
      <c r="F101" s="99" t="s">
        <v>224</v>
      </c>
      <c r="G101" s="93"/>
      <c r="H101" s="352">
        <f t="shared" si="2"/>
        <v>62.7</v>
      </c>
      <c r="I101" s="352">
        <f t="shared" si="2"/>
        <v>65.599999999999994</v>
      </c>
    </row>
    <row r="102" spans="2:9" ht="47.25">
      <c r="B102" s="119" t="s">
        <v>226</v>
      </c>
      <c r="C102" s="321"/>
      <c r="D102" s="105" t="s">
        <v>227</v>
      </c>
      <c r="E102" s="99" t="s">
        <v>189</v>
      </c>
      <c r="F102" s="99" t="s">
        <v>224</v>
      </c>
      <c r="G102" s="99"/>
      <c r="H102" s="352">
        <f t="shared" si="2"/>
        <v>62.7</v>
      </c>
      <c r="I102" s="352">
        <f t="shared" si="2"/>
        <v>65.599999999999994</v>
      </c>
    </row>
    <row r="103" spans="2:9" ht="47.25">
      <c r="B103" s="119" t="s">
        <v>228</v>
      </c>
      <c r="C103" s="321"/>
      <c r="D103" s="105" t="s">
        <v>229</v>
      </c>
      <c r="E103" s="99" t="s">
        <v>189</v>
      </c>
      <c r="F103" s="99" t="s">
        <v>224</v>
      </c>
      <c r="G103" s="99"/>
      <c r="H103" s="352">
        <f t="shared" si="2"/>
        <v>62.7</v>
      </c>
      <c r="I103" s="352">
        <f t="shared" si="2"/>
        <v>65.599999999999994</v>
      </c>
    </row>
    <row r="104" spans="2:9" ht="16.5">
      <c r="B104" s="119" t="s">
        <v>230</v>
      </c>
      <c r="C104" s="321"/>
      <c r="D104" s="105" t="s">
        <v>229</v>
      </c>
      <c r="E104" s="99" t="s">
        <v>189</v>
      </c>
      <c r="F104" s="99" t="s">
        <v>224</v>
      </c>
      <c r="G104" s="99" t="s">
        <v>231</v>
      </c>
      <c r="H104" s="352">
        <f t="shared" si="2"/>
        <v>62.7</v>
      </c>
      <c r="I104" s="352">
        <f t="shared" si="2"/>
        <v>65.599999999999994</v>
      </c>
    </row>
    <row r="105" spans="2:9" ht="16.5">
      <c r="B105" s="119" t="s">
        <v>232</v>
      </c>
      <c r="C105" s="321"/>
      <c r="D105" s="105" t="s">
        <v>229</v>
      </c>
      <c r="E105" s="99" t="s">
        <v>189</v>
      </c>
      <c r="F105" s="99" t="s">
        <v>224</v>
      </c>
      <c r="G105" s="99" t="s">
        <v>233</v>
      </c>
      <c r="H105" s="359">
        <v>62.7</v>
      </c>
      <c r="I105" s="359">
        <v>65.599999999999994</v>
      </c>
    </row>
    <row r="106" spans="2:9" ht="94.5">
      <c r="B106" s="362" t="s">
        <v>610</v>
      </c>
      <c r="C106" s="321">
        <v>538</v>
      </c>
      <c r="D106" s="303" t="s">
        <v>236</v>
      </c>
      <c r="E106" s="292" t="s">
        <v>189</v>
      </c>
      <c r="F106" s="292" t="s">
        <v>235</v>
      </c>
      <c r="G106" s="292" t="s">
        <v>237</v>
      </c>
      <c r="H106" s="350">
        <f t="shared" ref="H106:I109" si="3">H107</f>
        <v>462.9</v>
      </c>
      <c r="I106" s="350">
        <f t="shared" si="3"/>
        <v>443</v>
      </c>
    </row>
    <row r="107" spans="2:9" ht="157.5">
      <c r="B107" s="343" t="s">
        <v>371</v>
      </c>
      <c r="C107" s="321">
        <v>538</v>
      </c>
      <c r="D107" s="302" t="s">
        <v>238</v>
      </c>
      <c r="E107" s="311" t="s">
        <v>189</v>
      </c>
      <c r="F107" s="311" t="s">
        <v>235</v>
      </c>
      <c r="G107" s="311" t="s">
        <v>237</v>
      </c>
      <c r="H107" s="359">
        <f t="shared" si="3"/>
        <v>462.9</v>
      </c>
      <c r="I107" s="359">
        <f t="shared" si="3"/>
        <v>443</v>
      </c>
    </row>
    <row r="108" spans="2:9" ht="47.25">
      <c r="B108" s="72" t="s">
        <v>239</v>
      </c>
      <c r="C108" s="321">
        <v>538</v>
      </c>
      <c r="D108" s="302" t="s">
        <v>240</v>
      </c>
      <c r="E108" s="311" t="s">
        <v>189</v>
      </c>
      <c r="F108" s="311" t="s">
        <v>235</v>
      </c>
      <c r="G108" s="311" t="s">
        <v>192</v>
      </c>
      <c r="H108" s="359">
        <f t="shared" si="3"/>
        <v>462.9</v>
      </c>
      <c r="I108" s="359">
        <f t="shared" si="3"/>
        <v>443</v>
      </c>
    </row>
    <row r="109" spans="2:9" ht="47.25">
      <c r="B109" s="72" t="s">
        <v>241</v>
      </c>
      <c r="C109" s="321">
        <v>538</v>
      </c>
      <c r="D109" s="302" t="s">
        <v>242</v>
      </c>
      <c r="E109" s="311" t="s">
        <v>189</v>
      </c>
      <c r="F109" s="311" t="s">
        <v>235</v>
      </c>
      <c r="G109" s="311" t="s">
        <v>192</v>
      </c>
      <c r="H109" s="359">
        <f t="shared" si="3"/>
        <v>462.9</v>
      </c>
      <c r="I109" s="359">
        <f t="shared" si="3"/>
        <v>443</v>
      </c>
    </row>
    <row r="110" spans="2:9" ht="63">
      <c r="B110" s="72" t="s">
        <v>243</v>
      </c>
      <c r="C110" s="321">
        <v>538</v>
      </c>
      <c r="D110" s="302" t="s">
        <v>242</v>
      </c>
      <c r="E110" s="311" t="s">
        <v>189</v>
      </c>
      <c r="F110" s="311" t="s">
        <v>235</v>
      </c>
      <c r="G110" s="311" t="s">
        <v>244</v>
      </c>
      <c r="H110" s="359">
        <v>462.9</v>
      </c>
      <c r="I110" s="359">
        <v>443</v>
      </c>
    </row>
    <row r="111" spans="2:9" ht="16.5">
      <c r="B111" s="331" t="s">
        <v>245</v>
      </c>
      <c r="C111" s="321">
        <v>538</v>
      </c>
      <c r="D111" s="332" t="s">
        <v>246</v>
      </c>
      <c r="E111" s="292" t="s">
        <v>194</v>
      </c>
      <c r="F111" s="292" t="s">
        <v>190</v>
      </c>
      <c r="G111" s="333" t="s">
        <v>192</v>
      </c>
      <c r="H111" s="360">
        <f t="shared" ref="H111:I114" si="4">H112</f>
        <v>248.10000000000002</v>
      </c>
      <c r="I111" s="360">
        <f t="shared" si="4"/>
        <v>257.5</v>
      </c>
    </row>
    <row r="112" spans="2:9" ht="31.5">
      <c r="B112" s="72" t="s">
        <v>247</v>
      </c>
      <c r="C112" s="322">
        <v>538</v>
      </c>
      <c r="D112" s="335" t="s">
        <v>191</v>
      </c>
      <c r="E112" s="311" t="s">
        <v>194</v>
      </c>
      <c r="F112" s="311" t="s">
        <v>248</v>
      </c>
      <c r="G112" s="336" t="s">
        <v>192</v>
      </c>
      <c r="H112" s="358">
        <f t="shared" si="4"/>
        <v>248.10000000000002</v>
      </c>
      <c r="I112" s="358">
        <f t="shared" si="4"/>
        <v>257.5</v>
      </c>
    </row>
    <row r="113" spans="2:9" ht="16.5">
      <c r="B113" s="72" t="s">
        <v>249</v>
      </c>
      <c r="C113" s="322">
        <v>538</v>
      </c>
      <c r="D113" s="335" t="s">
        <v>250</v>
      </c>
      <c r="E113" s="311" t="s">
        <v>194</v>
      </c>
      <c r="F113" s="311" t="s">
        <v>248</v>
      </c>
      <c r="G113" s="336" t="s">
        <v>192</v>
      </c>
      <c r="H113" s="358">
        <f t="shared" si="4"/>
        <v>248.10000000000002</v>
      </c>
      <c r="I113" s="358">
        <f t="shared" si="4"/>
        <v>257.5</v>
      </c>
    </row>
    <row r="114" spans="2:9" ht="31.5">
      <c r="B114" s="72" t="s">
        <v>251</v>
      </c>
      <c r="C114" s="322">
        <v>538</v>
      </c>
      <c r="D114" s="335" t="s">
        <v>252</v>
      </c>
      <c r="E114" s="311" t="s">
        <v>194</v>
      </c>
      <c r="F114" s="311" t="s">
        <v>248</v>
      </c>
      <c r="G114" s="336" t="s">
        <v>192</v>
      </c>
      <c r="H114" s="358">
        <f t="shared" si="4"/>
        <v>248.10000000000002</v>
      </c>
      <c r="I114" s="358">
        <f t="shared" si="4"/>
        <v>257.5</v>
      </c>
    </row>
    <row r="115" spans="2:9" ht="63">
      <c r="B115" s="72" t="s">
        <v>253</v>
      </c>
      <c r="C115" s="322">
        <v>538</v>
      </c>
      <c r="D115" s="335" t="s">
        <v>254</v>
      </c>
      <c r="E115" s="311" t="s">
        <v>194</v>
      </c>
      <c r="F115" s="311" t="s">
        <v>248</v>
      </c>
      <c r="G115" s="336" t="s">
        <v>192</v>
      </c>
      <c r="H115" s="358">
        <f>H116</f>
        <v>248.10000000000002</v>
      </c>
      <c r="I115" s="358">
        <f>I116+I119</f>
        <v>257.5</v>
      </c>
    </row>
    <row r="116" spans="2:9" ht="47.25">
      <c r="B116" s="298" t="s">
        <v>201</v>
      </c>
      <c r="C116" s="322">
        <v>538</v>
      </c>
      <c r="D116" s="335" t="s">
        <v>254</v>
      </c>
      <c r="E116" s="311" t="s">
        <v>194</v>
      </c>
      <c r="F116" s="311" t="s">
        <v>248</v>
      </c>
      <c r="G116" s="336" t="s">
        <v>202</v>
      </c>
      <c r="H116" s="358">
        <f>H117+H118+H119</f>
        <v>248.10000000000002</v>
      </c>
      <c r="I116" s="358">
        <f>I117+I118</f>
        <v>213.3</v>
      </c>
    </row>
    <row r="117" spans="2:9" ht="47.25">
      <c r="B117" s="72" t="s">
        <v>255</v>
      </c>
      <c r="C117" s="322">
        <v>538</v>
      </c>
      <c r="D117" s="335" t="s">
        <v>254</v>
      </c>
      <c r="E117" s="311" t="s">
        <v>194</v>
      </c>
      <c r="F117" s="311" t="s">
        <v>248</v>
      </c>
      <c r="G117" s="335">
        <v>121</v>
      </c>
      <c r="H117" s="358">
        <v>163.80000000000001</v>
      </c>
      <c r="I117" s="358">
        <v>163.80000000000001</v>
      </c>
    </row>
    <row r="118" spans="2:9" ht="94.5">
      <c r="B118" s="72" t="s">
        <v>204</v>
      </c>
      <c r="C118" s="322">
        <v>538</v>
      </c>
      <c r="D118" s="335" t="s">
        <v>254</v>
      </c>
      <c r="E118" s="311" t="s">
        <v>194</v>
      </c>
      <c r="F118" s="311" t="s">
        <v>248</v>
      </c>
      <c r="G118" s="335">
        <v>129</v>
      </c>
      <c r="H118" s="358">
        <v>49.5</v>
      </c>
      <c r="I118" s="358">
        <v>49.5</v>
      </c>
    </row>
    <row r="119" spans="2:9" ht="47.25">
      <c r="B119" s="72" t="s">
        <v>214</v>
      </c>
      <c r="C119" s="322">
        <v>538</v>
      </c>
      <c r="D119" s="335" t="s">
        <v>254</v>
      </c>
      <c r="E119" s="311" t="s">
        <v>194</v>
      </c>
      <c r="F119" s="311" t="s">
        <v>248</v>
      </c>
      <c r="G119" s="335">
        <v>244</v>
      </c>
      <c r="H119" s="358">
        <v>34.799999999999997</v>
      </c>
      <c r="I119" s="358">
        <v>44.2</v>
      </c>
    </row>
    <row r="120" spans="2:9" ht="63">
      <c r="B120" s="331" t="s">
        <v>256</v>
      </c>
      <c r="C120" s="322">
        <v>538</v>
      </c>
      <c r="D120" s="332" t="s">
        <v>191</v>
      </c>
      <c r="E120" s="292" t="s">
        <v>248</v>
      </c>
      <c r="F120" s="292" t="s">
        <v>190</v>
      </c>
      <c r="G120" s="292" t="s">
        <v>192</v>
      </c>
      <c r="H120" s="363">
        <f t="shared" ref="H120:I126" si="5">H121</f>
        <v>250</v>
      </c>
      <c r="I120" s="363">
        <f t="shared" si="5"/>
        <v>250</v>
      </c>
    </row>
    <row r="121" spans="2:9" ht="63">
      <c r="B121" s="72" t="s">
        <v>257</v>
      </c>
      <c r="C121" s="322">
        <v>538</v>
      </c>
      <c r="D121" s="335" t="s">
        <v>191</v>
      </c>
      <c r="E121" s="311" t="s">
        <v>248</v>
      </c>
      <c r="F121" s="311" t="s">
        <v>258</v>
      </c>
      <c r="G121" s="311" t="s">
        <v>192</v>
      </c>
      <c r="H121" s="364">
        <f t="shared" si="5"/>
        <v>250</v>
      </c>
      <c r="I121" s="364">
        <f t="shared" si="5"/>
        <v>250</v>
      </c>
    </row>
    <row r="122" spans="2:9" ht="78.75">
      <c r="B122" s="72" t="s">
        <v>373</v>
      </c>
      <c r="C122" s="322">
        <v>538</v>
      </c>
      <c r="D122" s="335" t="s">
        <v>374</v>
      </c>
      <c r="E122" s="311" t="s">
        <v>248</v>
      </c>
      <c r="F122" s="311" t="s">
        <v>258</v>
      </c>
      <c r="G122" s="311" t="s">
        <v>192</v>
      </c>
      <c r="H122" s="364">
        <f t="shared" si="5"/>
        <v>250</v>
      </c>
      <c r="I122" s="365">
        <f t="shared" si="5"/>
        <v>250</v>
      </c>
    </row>
    <row r="123" spans="2:9" ht="63">
      <c r="B123" s="72" t="s">
        <v>263</v>
      </c>
      <c r="C123" s="322">
        <v>538</v>
      </c>
      <c r="D123" s="335" t="s">
        <v>374</v>
      </c>
      <c r="E123" s="311" t="s">
        <v>248</v>
      </c>
      <c r="F123" s="311" t="s">
        <v>258</v>
      </c>
      <c r="G123" s="311" t="s">
        <v>244</v>
      </c>
      <c r="H123" s="359">
        <f t="shared" si="5"/>
        <v>250</v>
      </c>
      <c r="I123" s="358">
        <f t="shared" si="5"/>
        <v>250</v>
      </c>
    </row>
    <row r="124" spans="2:9" ht="31.5">
      <c r="B124" s="330" t="s">
        <v>259</v>
      </c>
      <c r="C124" s="322">
        <v>538</v>
      </c>
      <c r="D124" s="335" t="s">
        <v>227</v>
      </c>
      <c r="E124" s="311" t="s">
        <v>248</v>
      </c>
      <c r="F124" s="311" t="s">
        <v>258</v>
      </c>
      <c r="G124" s="311" t="s">
        <v>192</v>
      </c>
      <c r="H124" s="359">
        <f t="shared" si="5"/>
        <v>250</v>
      </c>
      <c r="I124" s="358">
        <f t="shared" si="5"/>
        <v>250</v>
      </c>
    </row>
    <row r="125" spans="2:9" ht="16.5">
      <c r="B125" s="330" t="s">
        <v>260</v>
      </c>
      <c r="C125" s="322">
        <v>538</v>
      </c>
      <c r="D125" s="335" t="s">
        <v>219</v>
      </c>
      <c r="E125" s="311" t="s">
        <v>248</v>
      </c>
      <c r="F125" s="311" t="s">
        <v>258</v>
      </c>
      <c r="G125" s="311" t="s">
        <v>192</v>
      </c>
      <c r="H125" s="359">
        <f t="shared" si="5"/>
        <v>250</v>
      </c>
      <c r="I125" s="358">
        <f t="shared" si="5"/>
        <v>250</v>
      </c>
    </row>
    <row r="126" spans="2:9" ht="78.75">
      <c r="B126" s="343" t="s">
        <v>261</v>
      </c>
      <c r="C126" s="322">
        <v>538</v>
      </c>
      <c r="D126" s="335" t="s">
        <v>262</v>
      </c>
      <c r="E126" s="311" t="s">
        <v>248</v>
      </c>
      <c r="F126" s="311" t="s">
        <v>258</v>
      </c>
      <c r="G126" s="311" t="s">
        <v>192</v>
      </c>
      <c r="H126" s="359">
        <f t="shared" si="5"/>
        <v>250</v>
      </c>
      <c r="I126" s="358">
        <f t="shared" si="5"/>
        <v>250</v>
      </c>
    </row>
    <row r="127" spans="2:9" ht="63">
      <c r="B127" s="330" t="s">
        <v>263</v>
      </c>
      <c r="C127" s="322">
        <v>538</v>
      </c>
      <c r="D127" s="335" t="s">
        <v>262</v>
      </c>
      <c r="E127" s="311" t="s">
        <v>248</v>
      </c>
      <c r="F127" s="311" t="s">
        <v>258</v>
      </c>
      <c r="G127" s="311" t="s">
        <v>244</v>
      </c>
      <c r="H127" s="359">
        <v>250</v>
      </c>
      <c r="I127" s="358">
        <v>250</v>
      </c>
    </row>
    <row r="128" spans="2:9" ht="16.5" hidden="1">
      <c r="B128" s="338" t="s">
        <v>264</v>
      </c>
      <c r="C128" s="322">
        <v>538</v>
      </c>
      <c r="D128" s="332" t="s">
        <v>191</v>
      </c>
      <c r="E128" s="292" t="s">
        <v>206</v>
      </c>
      <c r="F128" s="292" t="s">
        <v>190</v>
      </c>
      <c r="G128" s="292" t="s">
        <v>192</v>
      </c>
      <c r="H128" s="350">
        <f>H129+H139</f>
        <v>0</v>
      </c>
      <c r="I128" s="350">
        <f>I129+I139</f>
        <v>0</v>
      </c>
    </row>
    <row r="129" spans="2:9" ht="31.5" hidden="1">
      <c r="B129" s="331" t="s">
        <v>265</v>
      </c>
      <c r="C129" s="322">
        <v>538</v>
      </c>
      <c r="D129" s="311" t="s">
        <v>191</v>
      </c>
      <c r="E129" s="311" t="s">
        <v>206</v>
      </c>
      <c r="F129" s="311" t="s">
        <v>258</v>
      </c>
      <c r="G129" s="311" t="s">
        <v>192</v>
      </c>
      <c r="H129" s="359">
        <f>H130</f>
        <v>0</v>
      </c>
      <c r="I129" s="359">
        <f>I130</f>
        <v>0</v>
      </c>
    </row>
    <row r="130" spans="2:9" ht="126" hidden="1">
      <c r="B130" s="331" t="s">
        <v>404</v>
      </c>
      <c r="C130" s="322">
        <v>538</v>
      </c>
      <c r="D130" s="311" t="s">
        <v>267</v>
      </c>
      <c r="E130" s="311" t="s">
        <v>206</v>
      </c>
      <c r="F130" s="311" t="s">
        <v>258</v>
      </c>
      <c r="G130" s="311" t="s">
        <v>192</v>
      </c>
      <c r="H130" s="359">
        <f>H131</f>
        <v>0</v>
      </c>
      <c r="I130" s="359">
        <f>I131</f>
        <v>0</v>
      </c>
    </row>
    <row r="131" spans="2:9" ht="63" hidden="1">
      <c r="B131" s="298" t="s">
        <v>268</v>
      </c>
      <c r="C131" s="322">
        <v>538</v>
      </c>
      <c r="D131" s="302" t="s">
        <v>269</v>
      </c>
      <c r="E131" s="300" t="s">
        <v>206</v>
      </c>
      <c r="F131" s="300" t="s">
        <v>258</v>
      </c>
      <c r="G131" s="300" t="s">
        <v>192</v>
      </c>
      <c r="H131" s="352">
        <f>H133+H135+H137</f>
        <v>0</v>
      </c>
      <c r="I131" s="352">
        <f>I133+I135+I137</f>
        <v>0</v>
      </c>
    </row>
    <row r="132" spans="2:9" ht="47.25" hidden="1">
      <c r="B132" s="298" t="s">
        <v>270</v>
      </c>
      <c r="C132" s="322">
        <v>538</v>
      </c>
      <c r="D132" s="302" t="s">
        <v>271</v>
      </c>
      <c r="E132" s="300" t="s">
        <v>206</v>
      </c>
      <c r="F132" s="300" t="s">
        <v>258</v>
      </c>
      <c r="G132" s="300" t="s">
        <v>192</v>
      </c>
      <c r="H132" s="352">
        <f>H133+H135+H137</f>
        <v>0</v>
      </c>
      <c r="I132" s="352">
        <f>I133+I135+I137</f>
        <v>0</v>
      </c>
    </row>
    <row r="133" spans="2:9" ht="47.25" hidden="1">
      <c r="B133" s="298" t="s">
        <v>272</v>
      </c>
      <c r="C133" s="322">
        <v>538</v>
      </c>
      <c r="D133" s="302" t="s">
        <v>273</v>
      </c>
      <c r="E133" s="300" t="s">
        <v>206</v>
      </c>
      <c r="F133" s="300" t="s">
        <v>258</v>
      </c>
      <c r="G133" s="300" t="s">
        <v>192</v>
      </c>
      <c r="H133" s="352">
        <f>H134</f>
        <v>0</v>
      </c>
      <c r="I133" s="352">
        <f>I134</f>
        <v>0</v>
      </c>
    </row>
    <row r="134" spans="2:9" ht="63" hidden="1">
      <c r="B134" s="298" t="s">
        <v>263</v>
      </c>
      <c r="C134" s="322">
        <v>538</v>
      </c>
      <c r="D134" s="302" t="s">
        <v>273</v>
      </c>
      <c r="E134" s="300" t="s">
        <v>206</v>
      </c>
      <c r="F134" s="300" t="s">
        <v>258</v>
      </c>
      <c r="G134" s="302">
        <v>244</v>
      </c>
      <c r="H134" s="352"/>
      <c r="I134" s="352"/>
    </row>
    <row r="135" spans="2:9" ht="47.25" hidden="1">
      <c r="B135" s="298" t="s">
        <v>274</v>
      </c>
      <c r="C135" s="322">
        <v>538</v>
      </c>
      <c r="D135" s="302" t="s">
        <v>275</v>
      </c>
      <c r="E135" s="300" t="s">
        <v>206</v>
      </c>
      <c r="F135" s="300" t="s">
        <v>258</v>
      </c>
      <c r="G135" s="300" t="s">
        <v>192</v>
      </c>
      <c r="H135" s="352">
        <f>H136</f>
        <v>0</v>
      </c>
      <c r="I135" s="352">
        <f>I136</f>
        <v>0</v>
      </c>
    </row>
    <row r="136" spans="2:9" ht="63" hidden="1">
      <c r="B136" s="298" t="s">
        <v>263</v>
      </c>
      <c r="C136" s="322">
        <v>538</v>
      </c>
      <c r="D136" s="302" t="s">
        <v>275</v>
      </c>
      <c r="E136" s="300" t="s">
        <v>206</v>
      </c>
      <c r="F136" s="300" t="s">
        <v>258</v>
      </c>
      <c r="G136" s="302">
        <v>244</v>
      </c>
      <c r="H136" s="352"/>
      <c r="I136" s="352"/>
    </row>
    <row r="137" spans="2:9" ht="47.25" hidden="1">
      <c r="B137" s="298" t="s">
        <v>276</v>
      </c>
      <c r="C137" s="322">
        <v>538</v>
      </c>
      <c r="D137" s="302" t="s">
        <v>277</v>
      </c>
      <c r="E137" s="300" t="s">
        <v>206</v>
      </c>
      <c r="F137" s="300" t="s">
        <v>258</v>
      </c>
      <c r="G137" s="300" t="s">
        <v>192</v>
      </c>
      <c r="H137" s="352">
        <f>H138</f>
        <v>0</v>
      </c>
      <c r="I137" s="352">
        <f>I138</f>
        <v>0</v>
      </c>
    </row>
    <row r="138" spans="2:9" ht="63" hidden="1">
      <c r="B138" s="298" t="s">
        <v>263</v>
      </c>
      <c r="C138" s="322">
        <v>538</v>
      </c>
      <c r="D138" s="302" t="s">
        <v>278</v>
      </c>
      <c r="E138" s="300" t="s">
        <v>206</v>
      </c>
      <c r="F138" s="300" t="s">
        <v>258</v>
      </c>
      <c r="G138" s="302">
        <v>244</v>
      </c>
      <c r="H138" s="352"/>
      <c r="I138" s="352"/>
    </row>
    <row r="139" spans="2:9" ht="31.5" hidden="1">
      <c r="B139" s="331" t="s">
        <v>376</v>
      </c>
      <c r="C139" s="322">
        <v>538</v>
      </c>
      <c r="D139" s="290" t="s">
        <v>191</v>
      </c>
      <c r="E139" s="295" t="s">
        <v>206</v>
      </c>
      <c r="F139" s="295">
        <v>12</v>
      </c>
      <c r="G139" s="295" t="s">
        <v>192</v>
      </c>
      <c r="H139" s="351"/>
      <c r="I139" s="351">
        <f>I140</f>
        <v>0</v>
      </c>
    </row>
    <row r="140" spans="2:9" ht="31.5" hidden="1">
      <c r="B140" s="298" t="s">
        <v>259</v>
      </c>
      <c r="C140" s="322">
        <v>538</v>
      </c>
      <c r="D140" s="302" t="s">
        <v>227</v>
      </c>
      <c r="E140" s="300" t="s">
        <v>206</v>
      </c>
      <c r="F140" s="300">
        <v>12</v>
      </c>
      <c r="G140" s="300" t="s">
        <v>192</v>
      </c>
      <c r="H140" s="352"/>
      <c r="I140" s="352">
        <f>I141</f>
        <v>0</v>
      </c>
    </row>
    <row r="141" spans="2:9" ht="16.5" hidden="1">
      <c r="B141" s="72" t="s">
        <v>281</v>
      </c>
      <c r="C141" s="322">
        <v>538</v>
      </c>
      <c r="D141" s="302" t="s">
        <v>219</v>
      </c>
      <c r="E141" s="300" t="s">
        <v>206</v>
      </c>
      <c r="F141" s="300">
        <v>12</v>
      </c>
      <c r="G141" s="300" t="s">
        <v>192</v>
      </c>
      <c r="H141" s="352"/>
      <c r="I141" s="352">
        <f>I142</f>
        <v>0</v>
      </c>
    </row>
    <row r="142" spans="2:9" ht="16.5" hidden="1">
      <c r="B142" s="298" t="s">
        <v>282</v>
      </c>
      <c r="C142" s="322">
        <v>538</v>
      </c>
      <c r="D142" s="310" t="s">
        <v>283</v>
      </c>
      <c r="E142" s="300" t="s">
        <v>206</v>
      </c>
      <c r="F142" s="300">
        <v>12</v>
      </c>
      <c r="G142" s="300" t="s">
        <v>192</v>
      </c>
      <c r="H142" s="352"/>
      <c r="I142" s="352">
        <f>I143</f>
        <v>0</v>
      </c>
    </row>
    <row r="143" spans="2:9" ht="63" hidden="1">
      <c r="B143" s="298" t="s">
        <v>263</v>
      </c>
      <c r="C143" s="322">
        <v>538</v>
      </c>
      <c r="D143" s="302" t="s">
        <v>284</v>
      </c>
      <c r="E143" s="300" t="s">
        <v>206</v>
      </c>
      <c r="F143" s="300">
        <v>12</v>
      </c>
      <c r="G143" s="302">
        <v>244</v>
      </c>
      <c r="H143" s="352"/>
      <c r="I143" s="352"/>
    </row>
    <row r="144" spans="2:9" ht="47.25" hidden="1">
      <c r="B144" s="72" t="s">
        <v>214</v>
      </c>
      <c r="C144" s="319">
        <v>538</v>
      </c>
      <c r="D144" s="13" t="s">
        <v>254</v>
      </c>
      <c r="E144" s="319" t="s">
        <v>194</v>
      </c>
      <c r="F144" s="13">
        <v>3</v>
      </c>
      <c r="G144" s="13">
        <v>244</v>
      </c>
      <c r="H144" s="366">
        <v>17.600000000000001</v>
      </c>
      <c r="I144" s="366">
        <v>23.4</v>
      </c>
    </row>
    <row r="145" spans="2:9" ht="16.5" hidden="1">
      <c r="B145" s="338" t="s">
        <v>264</v>
      </c>
      <c r="C145" s="321">
        <v>538</v>
      </c>
      <c r="D145" s="332" t="s">
        <v>191</v>
      </c>
      <c r="E145" s="292" t="s">
        <v>206</v>
      </c>
      <c r="F145" s="292" t="s">
        <v>190</v>
      </c>
      <c r="G145" s="292" t="s">
        <v>192</v>
      </c>
      <c r="H145" s="351">
        <f>H146+H158</f>
        <v>0</v>
      </c>
      <c r="I145" s="351">
        <f>I146+I158</f>
        <v>0</v>
      </c>
    </row>
    <row r="146" spans="2:9" ht="31.5" hidden="1">
      <c r="B146" s="362" t="s">
        <v>265</v>
      </c>
      <c r="C146" s="321">
        <v>538</v>
      </c>
      <c r="D146" s="292" t="s">
        <v>191</v>
      </c>
      <c r="E146" s="292" t="s">
        <v>206</v>
      </c>
      <c r="F146" s="292" t="s">
        <v>258</v>
      </c>
      <c r="G146" s="292" t="s">
        <v>192</v>
      </c>
      <c r="H146" s="351">
        <f>H147</f>
        <v>0</v>
      </c>
      <c r="I146" s="351">
        <f>I147</f>
        <v>0</v>
      </c>
    </row>
    <row r="147" spans="2:9" ht="126" hidden="1">
      <c r="B147" s="331" t="s">
        <v>405</v>
      </c>
      <c r="C147" s="322">
        <v>538</v>
      </c>
      <c r="D147" s="311" t="s">
        <v>267</v>
      </c>
      <c r="E147" s="311" t="s">
        <v>206</v>
      </c>
      <c r="F147" s="311" t="s">
        <v>258</v>
      </c>
      <c r="G147" s="311" t="s">
        <v>192</v>
      </c>
      <c r="H147" s="352">
        <f>H148+H152+H154+H156</f>
        <v>0</v>
      </c>
      <c r="I147" s="352">
        <f>I148+I152+I154+I156</f>
        <v>0</v>
      </c>
    </row>
    <row r="148" spans="2:9" ht="63" hidden="1">
      <c r="B148" s="298" t="s">
        <v>268</v>
      </c>
      <c r="C148" s="322">
        <v>538</v>
      </c>
      <c r="D148" s="302" t="s">
        <v>269</v>
      </c>
      <c r="E148" s="300" t="s">
        <v>206</v>
      </c>
      <c r="F148" s="300" t="s">
        <v>258</v>
      </c>
      <c r="G148" s="300" t="s">
        <v>192</v>
      </c>
      <c r="H148" s="352">
        <f t="shared" ref="H148:I150" si="6">H149</f>
        <v>0</v>
      </c>
      <c r="I148" s="352">
        <f t="shared" si="6"/>
        <v>0</v>
      </c>
    </row>
    <row r="149" spans="2:9" ht="47.25" hidden="1">
      <c r="B149" s="298" t="s">
        <v>270</v>
      </c>
      <c r="C149" s="322">
        <v>538</v>
      </c>
      <c r="D149" s="302" t="s">
        <v>271</v>
      </c>
      <c r="E149" s="300" t="s">
        <v>206</v>
      </c>
      <c r="F149" s="300" t="s">
        <v>258</v>
      </c>
      <c r="G149" s="300" t="s">
        <v>192</v>
      </c>
      <c r="H149" s="352">
        <f t="shared" si="6"/>
        <v>0</v>
      </c>
      <c r="I149" s="352">
        <f t="shared" si="6"/>
        <v>0</v>
      </c>
    </row>
    <row r="150" spans="2:9" ht="47.25" hidden="1">
      <c r="B150" s="298" t="s">
        <v>272</v>
      </c>
      <c r="C150" s="322">
        <v>538</v>
      </c>
      <c r="D150" s="302" t="s">
        <v>273</v>
      </c>
      <c r="E150" s="300" t="s">
        <v>206</v>
      </c>
      <c r="F150" s="300" t="s">
        <v>258</v>
      </c>
      <c r="G150" s="300" t="s">
        <v>192</v>
      </c>
      <c r="H150" s="352">
        <f t="shared" si="6"/>
        <v>0</v>
      </c>
      <c r="I150" s="352">
        <f t="shared" si="6"/>
        <v>0</v>
      </c>
    </row>
    <row r="151" spans="2:9" ht="63" hidden="1">
      <c r="B151" s="298" t="s">
        <v>263</v>
      </c>
      <c r="C151" s="322">
        <v>538</v>
      </c>
      <c r="D151" s="302" t="s">
        <v>273</v>
      </c>
      <c r="E151" s="300" t="s">
        <v>206</v>
      </c>
      <c r="F151" s="300" t="s">
        <v>258</v>
      </c>
      <c r="G151" s="302">
        <v>244</v>
      </c>
      <c r="H151" s="352">
        <v>0</v>
      </c>
      <c r="I151" s="352">
        <v>0</v>
      </c>
    </row>
    <row r="152" spans="2:9" ht="47.25" hidden="1">
      <c r="B152" s="298" t="s">
        <v>274</v>
      </c>
      <c r="C152" s="322">
        <v>538</v>
      </c>
      <c r="D152" s="302" t="s">
        <v>275</v>
      </c>
      <c r="E152" s="300" t="s">
        <v>206</v>
      </c>
      <c r="F152" s="300" t="s">
        <v>258</v>
      </c>
      <c r="G152" s="300" t="s">
        <v>192</v>
      </c>
      <c r="H152" s="352">
        <v>0</v>
      </c>
      <c r="I152" s="352">
        <v>0</v>
      </c>
    </row>
    <row r="153" spans="2:9" ht="63" hidden="1">
      <c r="B153" s="298" t="s">
        <v>263</v>
      </c>
      <c r="C153" s="322">
        <v>538</v>
      </c>
      <c r="D153" s="302" t="s">
        <v>275</v>
      </c>
      <c r="E153" s="300" t="s">
        <v>206</v>
      </c>
      <c r="F153" s="300" t="s">
        <v>258</v>
      </c>
      <c r="G153" s="302">
        <v>244</v>
      </c>
      <c r="H153" s="352">
        <v>0</v>
      </c>
      <c r="I153" s="352">
        <v>0</v>
      </c>
    </row>
    <row r="154" spans="2:9" ht="47.25" hidden="1">
      <c r="B154" s="298" t="s">
        <v>276</v>
      </c>
      <c r="C154" s="322">
        <v>538</v>
      </c>
      <c r="D154" s="302" t="s">
        <v>277</v>
      </c>
      <c r="E154" s="300" t="s">
        <v>206</v>
      </c>
      <c r="F154" s="300" t="s">
        <v>258</v>
      </c>
      <c r="G154" s="300" t="s">
        <v>192</v>
      </c>
      <c r="H154" s="352">
        <f>H155</f>
        <v>0</v>
      </c>
      <c r="I154" s="352">
        <f>I155</f>
        <v>0</v>
      </c>
    </row>
    <row r="155" spans="2:9" ht="63" hidden="1">
      <c r="B155" s="298" t="s">
        <v>263</v>
      </c>
      <c r="C155" s="322">
        <v>538</v>
      </c>
      <c r="D155" s="302" t="s">
        <v>278</v>
      </c>
      <c r="E155" s="300" t="s">
        <v>206</v>
      </c>
      <c r="F155" s="300" t="s">
        <v>258</v>
      </c>
      <c r="G155" s="302">
        <v>244</v>
      </c>
      <c r="H155" s="352">
        <v>0</v>
      </c>
      <c r="I155" s="352">
        <v>0</v>
      </c>
    </row>
    <row r="156" spans="2:9" ht="31.5" hidden="1">
      <c r="B156" s="72" t="s">
        <v>279</v>
      </c>
      <c r="C156" s="322">
        <v>538</v>
      </c>
      <c r="D156" s="310" t="s">
        <v>280</v>
      </c>
      <c r="E156" s="300" t="s">
        <v>206</v>
      </c>
      <c r="F156" s="300" t="s">
        <v>258</v>
      </c>
      <c r="G156" s="300" t="s">
        <v>192</v>
      </c>
      <c r="H156" s="352">
        <f>H157</f>
        <v>0</v>
      </c>
      <c r="I156" s="352">
        <f>I157</f>
        <v>0</v>
      </c>
    </row>
    <row r="157" spans="2:9" ht="63" hidden="1">
      <c r="B157" s="298" t="s">
        <v>263</v>
      </c>
      <c r="C157" s="322">
        <v>538</v>
      </c>
      <c r="D157" s="302" t="s">
        <v>280</v>
      </c>
      <c r="E157" s="300" t="s">
        <v>206</v>
      </c>
      <c r="F157" s="300" t="s">
        <v>258</v>
      </c>
      <c r="G157" s="300" t="s">
        <v>244</v>
      </c>
      <c r="H157" s="352">
        <v>0</v>
      </c>
      <c r="I157" s="352">
        <v>0</v>
      </c>
    </row>
    <row r="158" spans="2:9" ht="16.5" hidden="1">
      <c r="B158" s="294" t="s">
        <v>281</v>
      </c>
      <c r="C158" s="321">
        <v>538</v>
      </c>
      <c r="D158" s="303" t="s">
        <v>219</v>
      </c>
      <c r="E158" s="295" t="s">
        <v>206</v>
      </c>
      <c r="F158" s="295">
        <v>12</v>
      </c>
      <c r="G158" s="295" t="s">
        <v>192</v>
      </c>
      <c r="H158" s="351">
        <f>H159</f>
        <v>0</v>
      </c>
      <c r="I158" s="351">
        <f>I159</f>
        <v>0</v>
      </c>
    </row>
    <row r="159" spans="2:9" ht="16.5" hidden="1">
      <c r="B159" s="298" t="s">
        <v>282</v>
      </c>
      <c r="C159" s="322">
        <v>538</v>
      </c>
      <c r="D159" s="302" t="s">
        <v>283</v>
      </c>
      <c r="E159" s="300" t="s">
        <v>206</v>
      </c>
      <c r="F159" s="300">
        <v>12</v>
      </c>
      <c r="G159" s="300" t="s">
        <v>192</v>
      </c>
      <c r="H159" s="352">
        <f>H160</f>
        <v>0</v>
      </c>
      <c r="I159" s="352">
        <f>I160</f>
        <v>0</v>
      </c>
    </row>
    <row r="160" spans="2:9" ht="63" hidden="1">
      <c r="B160" s="298" t="s">
        <v>263</v>
      </c>
      <c r="C160" s="322">
        <v>538</v>
      </c>
      <c r="D160" s="302" t="s">
        <v>284</v>
      </c>
      <c r="E160" s="300" t="s">
        <v>206</v>
      </c>
      <c r="F160" s="300">
        <v>12</v>
      </c>
      <c r="G160" s="300">
        <v>244</v>
      </c>
      <c r="H160" s="352">
        <v>0</v>
      </c>
      <c r="I160" s="352">
        <v>0</v>
      </c>
    </row>
    <row r="161" spans="2:9" ht="31.5" hidden="1">
      <c r="B161" s="294" t="s">
        <v>285</v>
      </c>
      <c r="C161" s="321">
        <v>538</v>
      </c>
      <c r="D161" s="303" t="s">
        <v>191</v>
      </c>
      <c r="E161" s="295" t="s">
        <v>286</v>
      </c>
      <c r="F161" s="295" t="s">
        <v>190</v>
      </c>
      <c r="G161" s="295" t="s">
        <v>192</v>
      </c>
      <c r="H161" s="351">
        <f>H169+H175</f>
        <v>1172.9000000000001</v>
      </c>
      <c r="I161" s="351">
        <f>I169+I175</f>
        <v>1187.9000000000001</v>
      </c>
    </row>
    <row r="162" spans="2:9" ht="16.5" hidden="1">
      <c r="B162" s="294" t="s">
        <v>287</v>
      </c>
      <c r="C162" s="321">
        <v>538</v>
      </c>
      <c r="D162" s="303" t="s">
        <v>191</v>
      </c>
      <c r="E162" s="295" t="s">
        <v>286</v>
      </c>
      <c r="F162" s="295" t="s">
        <v>194</v>
      </c>
      <c r="G162" s="295" t="s">
        <v>192</v>
      </c>
      <c r="H162" s="351"/>
      <c r="I162" s="367">
        <f>I163</f>
        <v>0</v>
      </c>
    </row>
    <row r="163" spans="2:9" ht="110.25" hidden="1">
      <c r="B163" s="331" t="s">
        <v>406</v>
      </c>
      <c r="C163" s="321">
        <v>538</v>
      </c>
      <c r="D163" s="311" t="s">
        <v>289</v>
      </c>
      <c r="E163" s="311" t="s">
        <v>286</v>
      </c>
      <c r="F163" s="311" t="s">
        <v>194</v>
      </c>
      <c r="G163" s="311" t="s">
        <v>192</v>
      </c>
      <c r="H163" s="359"/>
      <c r="I163" s="359">
        <f>I164</f>
        <v>0</v>
      </c>
    </row>
    <row r="164" spans="2:9" ht="94.5" hidden="1">
      <c r="B164" s="298" t="s">
        <v>407</v>
      </c>
      <c r="C164" s="321">
        <v>538</v>
      </c>
      <c r="D164" s="302" t="s">
        <v>291</v>
      </c>
      <c r="E164" s="300" t="s">
        <v>286</v>
      </c>
      <c r="F164" s="300" t="s">
        <v>194</v>
      </c>
      <c r="G164" s="300" t="s">
        <v>192</v>
      </c>
      <c r="H164" s="352"/>
      <c r="I164" s="352">
        <f>I165</f>
        <v>0</v>
      </c>
    </row>
    <row r="165" spans="2:9" ht="110.25" hidden="1">
      <c r="B165" s="298" t="s">
        <v>292</v>
      </c>
      <c r="C165" s="321">
        <v>538</v>
      </c>
      <c r="D165" s="302" t="s">
        <v>293</v>
      </c>
      <c r="E165" s="300" t="s">
        <v>286</v>
      </c>
      <c r="F165" s="300" t="s">
        <v>194</v>
      </c>
      <c r="G165" s="300" t="s">
        <v>192</v>
      </c>
      <c r="H165" s="352"/>
      <c r="I165" s="352">
        <f>I166</f>
        <v>0</v>
      </c>
    </row>
    <row r="166" spans="2:9" ht="78.75" hidden="1">
      <c r="B166" s="298" t="s">
        <v>294</v>
      </c>
      <c r="C166" s="321">
        <v>538</v>
      </c>
      <c r="D166" s="302" t="s">
        <v>297</v>
      </c>
      <c r="E166" s="300" t="s">
        <v>286</v>
      </c>
      <c r="F166" s="300" t="s">
        <v>194</v>
      </c>
      <c r="G166" s="300" t="s">
        <v>192</v>
      </c>
      <c r="H166" s="352"/>
      <c r="I166" s="352">
        <f>I167+I168</f>
        <v>0</v>
      </c>
    </row>
    <row r="167" spans="2:9" ht="63" hidden="1">
      <c r="B167" s="298" t="s">
        <v>263</v>
      </c>
      <c r="C167" s="321">
        <v>538</v>
      </c>
      <c r="D167" s="302" t="s">
        <v>297</v>
      </c>
      <c r="E167" s="300" t="s">
        <v>286</v>
      </c>
      <c r="F167" s="300" t="s">
        <v>194</v>
      </c>
      <c r="G167" s="302">
        <v>244</v>
      </c>
      <c r="H167" s="352"/>
      <c r="I167" s="352"/>
    </row>
    <row r="168" spans="2:9" ht="78.75" hidden="1">
      <c r="B168" s="298" t="s">
        <v>296</v>
      </c>
      <c r="C168" s="321">
        <v>538</v>
      </c>
      <c r="D168" s="302" t="s">
        <v>297</v>
      </c>
      <c r="E168" s="300" t="s">
        <v>286</v>
      </c>
      <c r="F168" s="300" t="s">
        <v>194</v>
      </c>
      <c r="G168" s="302">
        <v>810</v>
      </c>
      <c r="H168" s="352"/>
      <c r="I168" s="352"/>
    </row>
    <row r="169" spans="2:9" ht="16.5" hidden="1">
      <c r="B169" s="294" t="s">
        <v>287</v>
      </c>
      <c r="C169" s="321">
        <v>538</v>
      </c>
      <c r="D169" s="303" t="s">
        <v>191</v>
      </c>
      <c r="E169" s="295" t="s">
        <v>286</v>
      </c>
      <c r="F169" s="295" t="s">
        <v>194</v>
      </c>
      <c r="G169" s="303" t="s">
        <v>192</v>
      </c>
      <c r="H169" s="351">
        <f t="shared" ref="H169:I173" si="7">H170</f>
        <v>750.9</v>
      </c>
      <c r="I169" s="351">
        <f t="shared" si="7"/>
        <v>750.9</v>
      </c>
    </row>
    <row r="170" spans="2:9" ht="94.5" hidden="1">
      <c r="B170" s="294" t="s">
        <v>288</v>
      </c>
      <c r="C170" s="321">
        <v>538</v>
      </c>
      <c r="D170" s="303" t="s">
        <v>289</v>
      </c>
      <c r="E170" s="295" t="s">
        <v>286</v>
      </c>
      <c r="F170" s="295" t="s">
        <v>194</v>
      </c>
      <c r="G170" s="303" t="s">
        <v>192</v>
      </c>
      <c r="H170" s="351">
        <f t="shared" si="7"/>
        <v>750.9</v>
      </c>
      <c r="I170" s="351">
        <f t="shared" si="7"/>
        <v>750.9</v>
      </c>
    </row>
    <row r="171" spans="2:9" ht="94.5" hidden="1">
      <c r="B171" s="298" t="s">
        <v>380</v>
      </c>
      <c r="C171" s="322">
        <v>538</v>
      </c>
      <c r="D171" s="302" t="s">
        <v>291</v>
      </c>
      <c r="E171" s="300" t="s">
        <v>286</v>
      </c>
      <c r="F171" s="300" t="s">
        <v>194</v>
      </c>
      <c r="G171" s="302" t="s">
        <v>192</v>
      </c>
      <c r="H171" s="352">
        <f t="shared" si="7"/>
        <v>750.9</v>
      </c>
      <c r="I171" s="352">
        <f t="shared" si="7"/>
        <v>750.9</v>
      </c>
    </row>
    <row r="172" spans="2:9" ht="110.25" hidden="1">
      <c r="B172" s="298" t="s">
        <v>292</v>
      </c>
      <c r="C172" s="322">
        <v>538</v>
      </c>
      <c r="D172" s="302" t="s">
        <v>293</v>
      </c>
      <c r="E172" s="300" t="s">
        <v>286</v>
      </c>
      <c r="F172" s="300" t="s">
        <v>194</v>
      </c>
      <c r="G172" s="302" t="s">
        <v>192</v>
      </c>
      <c r="H172" s="352">
        <f t="shared" si="7"/>
        <v>750.9</v>
      </c>
      <c r="I172" s="352">
        <f t="shared" si="7"/>
        <v>750.9</v>
      </c>
    </row>
    <row r="173" spans="2:9" ht="78.75" hidden="1">
      <c r="B173" s="298" t="s">
        <v>294</v>
      </c>
      <c r="C173" s="322">
        <v>538</v>
      </c>
      <c r="D173" s="302" t="s">
        <v>297</v>
      </c>
      <c r="E173" s="300" t="s">
        <v>286</v>
      </c>
      <c r="F173" s="300" t="s">
        <v>194</v>
      </c>
      <c r="G173" s="302" t="s">
        <v>192</v>
      </c>
      <c r="H173" s="352">
        <f t="shared" si="7"/>
        <v>750.9</v>
      </c>
      <c r="I173" s="352">
        <f t="shared" si="7"/>
        <v>750.9</v>
      </c>
    </row>
    <row r="174" spans="2:9" ht="63" hidden="1">
      <c r="B174" s="298" t="s">
        <v>263</v>
      </c>
      <c r="C174" s="322">
        <v>538</v>
      </c>
      <c r="D174" s="302" t="s">
        <v>297</v>
      </c>
      <c r="E174" s="300" t="s">
        <v>286</v>
      </c>
      <c r="F174" s="300" t="s">
        <v>194</v>
      </c>
      <c r="G174" s="302">
        <v>244</v>
      </c>
      <c r="H174" s="352">
        <v>750.9</v>
      </c>
      <c r="I174" s="352">
        <v>750.9</v>
      </c>
    </row>
    <row r="175" spans="2:9" ht="16.5" hidden="1">
      <c r="B175" s="294" t="s">
        <v>298</v>
      </c>
      <c r="C175" s="321">
        <v>538</v>
      </c>
      <c r="D175" s="303" t="s">
        <v>191</v>
      </c>
      <c r="E175" s="295" t="s">
        <v>286</v>
      </c>
      <c r="F175" s="295" t="s">
        <v>248</v>
      </c>
      <c r="G175" s="295" t="s">
        <v>192</v>
      </c>
      <c r="H175" s="351">
        <f>H176</f>
        <v>422</v>
      </c>
      <c r="I175" s="351">
        <f>I176</f>
        <v>437</v>
      </c>
    </row>
    <row r="176" spans="2:9" ht="78.75" hidden="1">
      <c r="B176" s="368" t="s">
        <v>299</v>
      </c>
      <c r="C176" s="321">
        <v>538</v>
      </c>
      <c r="D176" s="292" t="s">
        <v>289</v>
      </c>
      <c r="E176" s="292" t="s">
        <v>286</v>
      </c>
      <c r="F176" s="292" t="s">
        <v>248</v>
      </c>
      <c r="G176" s="292" t="s">
        <v>192</v>
      </c>
      <c r="H176" s="350">
        <f>H177+H181+H185</f>
        <v>422</v>
      </c>
      <c r="I176" s="350">
        <f>I177+I181+I185</f>
        <v>437</v>
      </c>
    </row>
    <row r="177" spans="2:9" ht="78.75" hidden="1">
      <c r="B177" s="298" t="s">
        <v>408</v>
      </c>
      <c r="C177" s="322">
        <v>538</v>
      </c>
      <c r="D177" s="302" t="s">
        <v>301</v>
      </c>
      <c r="E177" s="300" t="s">
        <v>286</v>
      </c>
      <c r="F177" s="300" t="s">
        <v>248</v>
      </c>
      <c r="G177" s="300" t="s">
        <v>192</v>
      </c>
      <c r="H177" s="352">
        <f>H178</f>
        <v>422</v>
      </c>
      <c r="I177" s="352">
        <f>I178</f>
        <v>437</v>
      </c>
    </row>
    <row r="178" spans="2:9" ht="47.25" hidden="1">
      <c r="B178" s="298" t="s">
        <v>302</v>
      </c>
      <c r="C178" s="322">
        <v>538</v>
      </c>
      <c r="D178" s="302" t="s">
        <v>303</v>
      </c>
      <c r="E178" s="300" t="s">
        <v>286</v>
      </c>
      <c r="F178" s="300" t="s">
        <v>248</v>
      </c>
      <c r="G178" s="300" t="s">
        <v>192</v>
      </c>
      <c r="H178" s="352">
        <f>H180+H195+H197+H199</f>
        <v>422</v>
      </c>
      <c r="I178" s="352">
        <f>I180+I195+I197+I199</f>
        <v>437</v>
      </c>
    </row>
    <row r="179" spans="2:9" ht="31.5" hidden="1">
      <c r="B179" s="298" t="s">
        <v>304</v>
      </c>
      <c r="C179" s="322">
        <v>538</v>
      </c>
      <c r="D179" s="302" t="s">
        <v>305</v>
      </c>
      <c r="E179" s="300" t="s">
        <v>286</v>
      </c>
      <c r="F179" s="300" t="s">
        <v>248</v>
      </c>
      <c r="G179" s="300" t="s">
        <v>192</v>
      </c>
      <c r="H179" s="352">
        <f>H180</f>
        <v>350.8</v>
      </c>
      <c r="I179" s="352">
        <f>I180</f>
        <v>350.8</v>
      </c>
    </row>
    <row r="180" spans="2:9" ht="63" hidden="1">
      <c r="B180" s="298" t="s">
        <v>263</v>
      </c>
      <c r="C180" s="322">
        <v>538</v>
      </c>
      <c r="D180" s="302" t="s">
        <v>305</v>
      </c>
      <c r="E180" s="300" t="s">
        <v>286</v>
      </c>
      <c r="F180" s="300" t="s">
        <v>248</v>
      </c>
      <c r="G180" s="302">
        <v>244</v>
      </c>
      <c r="H180" s="352">
        <v>350.8</v>
      </c>
      <c r="I180" s="352">
        <v>350.8</v>
      </c>
    </row>
    <row r="181" spans="2:9" ht="47.25" hidden="1">
      <c r="B181" s="298" t="s">
        <v>306</v>
      </c>
      <c r="C181" s="322">
        <v>538</v>
      </c>
      <c r="D181" s="302" t="s">
        <v>307</v>
      </c>
      <c r="E181" s="300" t="s">
        <v>286</v>
      </c>
      <c r="F181" s="300" t="s">
        <v>248</v>
      </c>
      <c r="G181" s="300" t="s">
        <v>192</v>
      </c>
      <c r="H181" s="352"/>
      <c r="I181" s="352">
        <f>I182</f>
        <v>0</v>
      </c>
    </row>
    <row r="182" spans="2:9" ht="47.25" hidden="1">
      <c r="B182" s="298" t="s">
        <v>308</v>
      </c>
      <c r="C182" s="322">
        <v>538</v>
      </c>
      <c r="D182" s="302" t="s">
        <v>309</v>
      </c>
      <c r="E182" s="300" t="s">
        <v>286</v>
      </c>
      <c r="F182" s="300" t="s">
        <v>248</v>
      </c>
      <c r="G182" s="300" t="s">
        <v>192</v>
      </c>
      <c r="H182" s="352"/>
      <c r="I182" s="352">
        <f>I183</f>
        <v>0</v>
      </c>
    </row>
    <row r="183" spans="2:9" ht="31.5" hidden="1">
      <c r="B183" s="298" t="s">
        <v>310</v>
      </c>
      <c r="C183" s="322">
        <v>538</v>
      </c>
      <c r="D183" s="302" t="s">
        <v>311</v>
      </c>
      <c r="E183" s="300" t="s">
        <v>286</v>
      </c>
      <c r="F183" s="300" t="s">
        <v>248</v>
      </c>
      <c r="G183" s="300" t="s">
        <v>192</v>
      </c>
      <c r="H183" s="352"/>
      <c r="I183" s="352">
        <f>I184</f>
        <v>0</v>
      </c>
    </row>
    <row r="184" spans="2:9" ht="63" hidden="1">
      <c r="B184" s="298" t="s">
        <v>263</v>
      </c>
      <c r="C184" s="322">
        <v>538</v>
      </c>
      <c r="D184" s="302" t="s">
        <v>311</v>
      </c>
      <c r="E184" s="300" t="s">
        <v>286</v>
      </c>
      <c r="F184" s="300" t="s">
        <v>248</v>
      </c>
      <c r="G184" s="302">
        <v>244</v>
      </c>
      <c r="H184" s="352"/>
      <c r="I184" s="352"/>
    </row>
    <row r="185" spans="2:9" ht="47.25" hidden="1">
      <c r="B185" s="298" t="s">
        <v>399</v>
      </c>
      <c r="C185" s="322">
        <v>538</v>
      </c>
      <c r="D185" s="302" t="s">
        <v>313</v>
      </c>
      <c r="E185" s="300" t="s">
        <v>286</v>
      </c>
      <c r="F185" s="300" t="s">
        <v>248</v>
      </c>
      <c r="G185" s="300" t="s">
        <v>192</v>
      </c>
      <c r="H185" s="352">
        <f>H186</f>
        <v>0</v>
      </c>
      <c r="I185" s="352">
        <f>I186</f>
        <v>0</v>
      </c>
    </row>
    <row r="186" spans="2:9" ht="78.75" hidden="1">
      <c r="B186" s="298" t="s">
        <v>314</v>
      </c>
      <c r="C186" s="322">
        <v>538</v>
      </c>
      <c r="D186" s="302" t="s">
        <v>315</v>
      </c>
      <c r="E186" s="300" t="s">
        <v>286</v>
      </c>
      <c r="F186" s="300" t="s">
        <v>248</v>
      </c>
      <c r="G186" s="300" t="s">
        <v>192</v>
      </c>
      <c r="H186" s="352">
        <f>H187+H189+H191+H193</f>
        <v>0</v>
      </c>
      <c r="I186" s="352">
        <f>I187+I189+I191+I193</f>
        <v>0</v>
      </c>
    </row>
    <row r="187" spans="2:9" ht="31.5" hidden="1">
      <c r="B187" s="298" t="s">
        <v>316</v>
      </c>
      <c r="C187" s="322">
        <v>538</v>
      </c>
      <c r="D187" s="302" t="s">
        <v>317</v>
      </c>
      <c r="E187" s="300" t="s">
        <v>286</v>
      </c>
      <c r="F187" s="300" t="s">
        <v>248</v>
      </c>
      <c r="G187" s="300" t="s">
        <v>192</v>
      </c>
      <c r="H187" s="352"/>
      <c r="I187" s="352"/>
    </row>
    <row r="188" spans="2:9" ht="63" hidden="1">
      <c r="B188" s="298" t="s">
        <v>263</v>
      </c>
      <c r="C188" s="322">
        <v>538</v>
      </c>
      <c r="D188" s="302" t="s">
        <v>317</v>
      </c>
      <c r="E188" s="300" t="s">
        <v>286</v>
      </c>
      <c r="F188" s="300" t="s">
        <v>248</v>
      </c>
      <c r="G188" s="300" t="s">
        <v>244</v>
      </c>
      <c r="H188" s="352"/>
      <c r="I188" s="352"/>
    </row>
    <row r="189" spans="2:9" ht="47.25" hidden="1">
      <c r="B189" s="298" t="s">
        <v>318</v>
      </c>
      <c r="C189" s="322">
        <v>538</v>
      </c>
      <c r="D189" s="302" t="s">
        <v>319</v>
      </c>
      <c r="E189" s="300" t="s">
        <v>286</v>
      </c>
      <c r="F189" s="300" t="s">
        <v>248</v>
      </c>
      <c r="G189" s="300" t="s">
        <v>192</v>
      </c>
      <c r="H189" s="352">
        <f>H190</f>
        <v>0</v>
      </c>
      <c r="I189" s="352">
        <f>I190</f>
        <v>0</v>
      </c>
    </row>
    <row r="190" spans="2:9" ht="63" hidden="1">
      <c r="B190" s="298" t="s">
        <v>263</v>
      </c>
      <c r="C190" s="322">
        <v>538</v>
      </c>
      <c r="D190" s="302" t="s">
        <v>319</v>
      </c>
      <c r="E190" s="300" t="s">
        <v>286</v>
      </c>
      <c r="F190" s="300" t="s">
        <v>248</v>
      </c>
      <c r="G190" s="302">
        <v>244</v>
      </c>
      <c r="H190" s="352"/>
      <c r="I190" s="352"/>
    </row>
    <row r="191" spans="2:9" ht="63" hidden="1">
      <c r="B191" s="298" t="s">
        <v>320</v>
      </c>
      <c r="C191" s="322">
        <v>538</v>
      </c>
      <c r="D191" s="302" t="s">
        <v>321</v>
      </c>
      <c r="E191" s="300" t="s">
        <v>286</v>
      </c>
      <c r="F191" s="300" t="s">
        <v>248</v>
      </c>
      <c r="G191" s="300" t="s">
        <v>192</v>
      </c>
      <c r="H191" s="352">
        <f>H192</f>
        <v>0</v>
      </c>
      <c r="I191" s="352">
        <f>I192</f>
        <v>0</v>
      </c>
    </row>
    <row r="192" spans="2:9" ht="63" hidden="1">
      <c r="B192" s="298" t="s">
        <v>263</v>
      </c>
      <c r="C192" s="322">
        <v>538</v>
      </c>
      <c r="D192" s="302" t="s">
        <v>321</v>
      </c>
      <c r="E192" s="300" t="s">
        <v>286</v>
      </c>
      <c r="F192" s="300" t="s">
        <v>248</v>
      </c>
      <c r="G192" s="302">
        <v>244</v>
      </c>
      <c r="H192" s="352"/>
      <c r="I192" s="352"/>
    </row>
    <row r="193" spans="2:9" ht="63" hidden="1">
      <c r="B193" s="298" t="s">
        <v>322</v>
      </c>
      <c r="C193" s="322">
        <v>538</v>
      </c>
      <c r="D193" s="302" t="s">
        <v>323</v>
      </c>
      <c r="E193" s="300" t="s">
        <v>286</v>
      </c>
      <c r="F193" s="300" t="s">
        <v>248</v>
      </c>
      <c r="G193" s="300" t="s">
        <v>192</v>
      </c>
      <c r="H193" s="352">
        <f>H194</f>
        <v>0</v>
      </c>
      <c r="I193" s="352">
        <f>I194</f>
        <v>0</v>
      </c>
    </row>
    <row r="194" spans="2:9" ht="63" hidden="1">
      <c r="B194" s="298" t="s">
        <v>263</v>
      </c>
      <c r="C194" s="322">
        <v>538</v>
      </c>
      <c r="D194" s="302" t="s">
        <v>323</v>
      </c>
      <c r="E194" s="300" t="s">
        <v>286</v>
      </c>
      <c r="F194" s="300" t="s">
        <v>248</v>
      </c>
      <c r="G194" s="302">
        <v>244</v>
      </c>
      <c r="H194" s="352"/>
      <c r="I194" s="352"/>
    </row>
    <row r="195" spans="2:9" ht="47.25" hidden="1">
      <c r="B195" s="298" t="s">
        <v>318</v>
      </c>
      <c r="C195" s="322">
        <v>538</v>
      </c>
      <c r="D195" s="302" t="s">
        <v>319</v>
      </c>
      <c r="E195" s="300" t="s">
        <v>286</v>
      </c>
      <c r="F195" s="300" t="s">
        <v>248</v>
      </c>
      <c r="G195" s="300" t="s">
        <v>192</v>
      </c>
      <c r="H195" s="352">
        <f>H196</f>
        <v>25</v>
      </c>
      <c r="I195" s="352">
        <f>I196</f>
        <v>25</v>
      </c>
    </row>
    <row r="196" spans="2:9" ht="63" hidden="1">
      <c r="B196" s="298" t="s">
        <v>263</v>
      </c>
      <c r="C196" s="322">
        <v>538</v>
      </c>
      <c r="D196" s="302" t="s">
        <v>319</v>
      </c>
      <c r="E196" s="300" t="s">
        <v>286</v>
      </c>
      <c r="F196" s="300" t="s">
        <v>248</v>
      </c>
      <c r="G196" s="302">
        <v>244</v>
      </c>
      <c r="H196" s="352">
        <v>25</v>
      </c>
      <c r="I196" s="352">
        <v>25</v>
      </c>
    </row>
    <row r="197" spans="2:9" ht="31.5" hidden="1">
      <c r="B197" s="298" t="s">
        <v>400</v>
      </c>
      <c r="C197" s="322">
        <v>538</v>
      </c>
      <c r="D197" s="302" t="s">
        <v>321</v>
      </c>
      <c r="E197" s="300" t="s">
        <v>286</v>
      </c>
      <c r="F197" s="300" t="s">
        <v>248</v>
      </c>
      <c r="G197" s="300" t="s">
        <v>192</v>
      </c>
      <c r="H197" s="352">
        <f>H198</f>
        <v>35</v>
      </c>
      <c r="I197" s="352">
        <f>I198</f>
        <v>35</v>
      </c>
    </row>
    <row r="198" spans="2:9" ht="63" hidden="1">
      <c r="B198" s="298" t="s">
        <v>263</v>
      </c>
      <c r="C198" s="322">
        <v>538</v>
      </c>
      <c r="D198" s="302" t="s">
        <v>321</v>
      </c>
      <c r="E198" s="300" t="s">
        <v>286</v>
      </c>
      <c r="F198" s="300" t="s">
        <v>248</v>
      </c>
      <c r="G198" s="302">
        <v>244</v>
      </c>
      <c r="H198" s="352">
        <v>35</v>
      </c>
      <c r="I198" s="352">
        <v>35</v>
      </c>
    </row>
    <row r="199" spans="2:9" ht="63" hidden="1">
      <c r="B199" s="298" t="s">
        <v>322</v>
      </c>
      <c r="C199" s="322">
        <v>538</v>
      </c>
      <c r="D199" s="302" t="s">
        <v>323</v>
      </c>
      <c r="E199" s="300" t="s">
        <v>286</v>
      </c>
      <c r="F199" s="300" t="s">
        <v>248</v>
      </c>
      <c r="G199" s="300" t="s">
        <v>192</v>
      </c>
      <c r="H199" s="352">
        <f>H200</f>
        <v>11.2</v>
      </c>
      <c r="I199" s="352">
        <f>I200</f>
        <v>26.2</v>
      </c>
    </row>
    <row r="200" spans="2:9" ht="63" hidden="1">
      <c r="B200" s="298" t="s">
        <v>263</v>
      </c>
      <c r="C200" s="322">
        <v>538</v>
      </c>
      <c r="D200" s="302" t="s">
        <v>385</v>
      </c>
      <c r="E200" s="300" t="s">
        <v>286</v>
      </c>
      <c r="F200" s="300" t="s">
        <v>248</v>
      </c>
      <c r="G200" s="302">
        <v>244</v>
      </c>
      <c r="H200" s="352">
        <v>11.2</v>
      </c>
      <c r="I200" s="352">
        <v>26.2</v>
      </c>
    </row>
    <row r="201" spans="2:9" ht="31.5" hidden="1">
      <c r="B201" s="294" t="s">
        <v>326</v>
      </c>
      <c r="C201" s="321">
        <v>538</v>
      </c>
      <c r="D201" s="303" t="s">
        <v>191</v>
      </c>
      <c r="E201" s="295" t="s">
        <v>327</v>
      </c>
      <c r="F201" s="295" t="s">
        <v>190</v>
      </c>
      <c r="G201" s="295" t="s">
        <v>192</v>
      </c>
      <c r="H201" s="351">
        <f>H202</f>
        <v>968</v>
      </c>
      <c r="I201" s="351">
        <f>I202</f>
        <v>968</v>
      </c>
    </row>
    <row r="202" spans="2:9" ht="78.75" hidden="1">
      <c r="B202" s="331" t="s">
        <v>409</v>
      </c>
      <c r="C202" s="321">
        <v>538</v>
      </c>
      <c r="D202" s="292" t="s">
        <v>329</v>
      </c>
      <c r="E202" s="292" t="s">
        <v>327</v>
      </c>
      <c r="F202" s="292" t="s">
        <v>189</v>
      </c>
      <c r="G202" s="292" t="s">
        <v>192</v>
      </c>
      <c r="H202" s="350">
        <f>H203</f>
        <v>968</v>
      </c>
      <c r="I202" s="350">
        <f>I203</f>
        <v>968</v>
      </c>
    </row>
    <row r="203" spans="2:9" ht="63" hidden="1">
      <c r="B203" s="298" t="s">
        <v>330</v>
      </c>
      <c r="C203" s="322">
        <v>538</v>
      </c>
      <c r="D203" s="302" t="s">
        <v>331</v>
      </c>
      <c r="E203" s="300" t="s">
        <v>327</v>
      </c>
      <c r="F203" s="300" t="s">
        <v>189</v>
      </c>
      <c r="G203" s="300" t="s">
        <v>192</v>
      </c>
      <c r="H203" s="352">
        <f>H204+H209</f>
        <v>968</v>
      </c>
      <c r="I203" s="352">
        <f>I204+I209</f>
        <v>968</v>
      </c>
    </row>
    <row r="204" spans="2:9" ht="47.25" hidden="1">
      <c r="B204" s="298" t="s">
        <v>332</v>
      </c>
      <c r="C204" s="322">
        <v>538</v>
      </c>
      <c r="D204" s="302" t="s">
        <v>333</v>
      </c>
      <c r="E204" s="300" t="s">
        <v>327</v>
      </c>
      <c r="F204" s="300" t="s">
        <v>189</v>
      </c>
      <c r="G204" s="300" t="s">
        <v>192</v>
      </c>
      <c r="H204" s="352">
        <f>H205+H224</f>
        <v>968</v>
      </c>
      <c r="I204" s="352">
        <f>I205+I224</f>
        <v>968</v>
      </c>
    </row>
    <row r="205" spans="2:9" ht="78.75" hidden="1">
      <c r="B205" s="298" t="s">
        <v>334</v>
      </c>
      <c r="C205" s="322">
        <v>538</v>
      </c>
      <c r="D205" s="302" t="s">
        <v>335</v>
      </c>
      <c r="E205" s="300" t="s">
        <v>327</v>
      </c>
      <c r="F205" s="300" t="s">
        <v>189</v>
      </c>
      <c r="G205" s="300" t="s">
        <v>192</v>
      </c>
      <c r="H205" s="352">
        <f>H207+H208</f>
        <v>961.9</v>
      </c>
      <c r="I205" s="352">
        <f>I207+I208</f>
        <v>961.9</v>
      </c>
    </row>
    <row r="206" spans="2:9" ht="31.5" hidden="1">
      <c r="B206" s="298" t="s">
        <v>336</v>
      </c>
      <c r="C206" s="322">
        <v>538</v>
      </c>
      <c r="D206" s="302" t="s">
        <v>335</v>
      </c>
      <c r="E206" s="300" t="s">
        <v>327</v>
      </c>
      <c r="F206" s="300" t="s">
        <v>189</v>
      </c>
      <c r="G206" s="300" t="s">
        <v>337</v>
      </c>
      <c r="H206" s="352">
        <f>H207+H208</f>
        <v>961.9</v>
      </c>
      <c r="I206" s="352">
        <f>I207+I208</f>
        <v>961.9</v>
      </c>
    </row>
    <row r="207" spans="2:9" ht="31.5" hidden="1">
      <c r="B207" s="298" t="s">
        <v>338</v>
      </c>
      <c r="C207" s="322">
        <v>538</v>
      </c>
      <c r="D207" s="302" t="s">
        <v>335</v>
      </c>
      <c r="E207" s="300" t="s">
        <v>327</v>
      </c>
      <c r="F207" s="300" t="s">
        <v>189</v>
      </c>
      <c r="G207" s="302">
        <v>111</v>
      </c>
      <c r="H207" s="352">
        <v>671.4</v>
      </c>
      <c r="I207" s="352">
        <v>671.4</v>
      </c>
    </row>
    <row r="208" spans="2:9" ht="94.5" hidden="1">
      <c r="B208" s="298" t="s">
        <v>339</v>
      </c>
      <c r="C208" s="322">
        <v>538</v>
      </c>
      <c r="D208" s="302" t="s">
        <v>335</v>
      </c>
      <c r="E208" s="300" t="s">
        <v>327</v>
      </c>
      <c r="F208" s="300" t="s">
        <v>189</v>
      </c>
      <c r="G208" s="302">
        <v>119</v>
      </c>
      <c r="H208" s="352">
        <v>290.5</v>
      </c>
      <c r="I208" s="352">
        <v>290.5</v>
      </c>
    </row>
    <row r="209" spans="2:9" ht="78.75" hidden="1">
      <c r="B209" s="298" t="s">
        <v>340</v>
      </c>
      <c r="C209" s="322">
        <v>538</v>
      </c>
      <c r="D209" s="302" t="s">
        <v>341</v>
      </c>
      <c r="E209" s="300" t="s">
        <v>327</v>
      </c>
      <c r="F209" s="300" t="s">
        <v>189</v>
      </c>
      <c r="G209" s="300" t="s">
        <v>192</v>
      </c>
      <c r="H209" s="352">
        <f>H210+H211</f>
        <v>0</v>
      </c>
      <c r="I209" s="352">
        <f>I210+I211</f>
        <v>0</v>
      </c>
    </row>
    <row r="210" spans="2:9" ht="63" hidden="1">
      <c r="B210" s="298" t="s">
        <v>263</v>
      </c>
      <c r="C210" s="322">
        <v>538</v>
      </c>
      <c r="D210" s="302" t="s">
        <v>341</v>
      </c>
      <c r="E210" s="300" t="s">
        <v>327</v>
      </c>
      <c r="F210" s="300" t="s">
        <v>189</v>
      </c>
      <c r="G210" s="302">
        <v>244</v>
      </c>
      <c r="H210" s="352">
        <v>0</v>
      </c>
      <c r="I210" s="352">
        <v>0</v>
      </c>
    </row>
    <row r="211" spans="2:9" ht="31.5" hidden="1">
      <c r="B211" s="298" t="s">
        <v>215</v>
      </c>
      <c r="C211" s="322">
        <v>538</v>
      </c>
      <c r="D211" s="302" t="s">
        <v>341</v>
      </c>
      <c r="E211" s="300" t="s">
        <v>327</v>
      </c>
      <c r="F211" s="300" t="s">
        <v>189</v>
      </c>
      <c r="G211" s="302">
        <v>851</v>
      </c>
      <c r="H211" s="352"/>
      <c r="I211" s="352"/>
    </row>
    <row r="212" spans="2:9" ht="16.5" hidden="1">
      <c r="B212" s="294" t="s">
        <v>342</v>
      </c>
      <c r="C212" s="322">
        <v>538</v>
      </c>
      <c r="D212" s="303" t="s">
        <v>191</v>
      </c>
      <c r="E212" s="295">
        <v>10</v>
      </c>
      <c r="F212" s="295" t="s">
        <v>190</v>
      </c>
      <c r="G212" s="295" t="s">
        <v>192</v>
      </c>
      <c r="H212" s="351">
        <f t="shared" ref="H212:I216" si="8">H213</f>
        <v>0</v>
      </c>
      <c r="I212" s="351">
        <f t="shared" si="8"/>
        <v>0</v>
      </c>
    </row>
    <row r="213" spans="2:9" ht="16.5" hidden="1">
      <c r="B213" s="294" t="s">
        <v>343</v>
      </c>
      <c r="C213" s="322">
        <v>538</v>
      </c>
      <c r="D213" s="303" t="s">
        <v>191</v>
      </c>
      <c r="E213" s="295">
        <v>10</v>
      </c>
      <c r="F213" s="295" t="s">
        <v>189</v>
      </c>
      <c r="G213" s="295" t="s">
        <v>192</v>
      </c>
      <c r="H213" s="351">
        <f t="shared" si="8"/>
        <v>0</v>
      </c>
      <c r="I213" s="351">
        <f t="shared" si="8"/>
        <v>0</v>
      </c>
    </row>
    <row r="214" spans="2:9" ht="31.5" hidden="1">
      <c r="B214" s="298" t="s">
        <v>259</v>
      </c>
      <c r="C214" s="322">
        <v>538</v>
      </c>
      <c r="D214" s="302" t="s">
        <v>227</v>
      </c>
      <c r="E214" s="300">
        <v>10</v>
      </c>
      <c r="F214" s="300" t="s">
        <v>189</v>
      </c>
      <c r="G214" s="300" t="s">
        <v>192</v>
      </c>
      <c r="H214" s="352">
        <f t="shared" si="8"/>
        <v>0</v>
      </c>
      <c r="I214" s="352">
        <f t="shared" si="8"/>
        <v>0</v>
      </c>
    </row>
    <row r="215" spans="2:9" ht="16.5" hidden="1">
      <c r="B215" s="298" t="s">
        <v>281</v>
      </c>
      <c r="C215" s="322">
        <v>538</v>
      </c>
      <c r="D215" s="302" t="s">
        <v>219</v>
      </c>
      <c r="E215" s="300">
        <v>10</v>
      </c>
      <c r="F215" s="300" t="s">
        <v>189</v>
      </c>
      <c r="G215" s="300" t="s">
        <v>192</v>
      </c>
      <c r="H215" s="352">
        <f t="shared" si="8"/>
        <v>0</v>
      </c>
      <c r="I215" s="352">
        <f t="shared" si="8"/>
        <v>0</v>
      </c>
    </row>
    <row r="216" spans="2:9" ht="63" hidden="1">
      <c r="B216" s="72" t="s">
        <v>344</v>
      </c>
      <c r="C216" s="322">
        <v>538</v>
      </c>
      <c r="D216" s="302" t="s">
        <v>345</v>
      </c>
      <c r="E216" s="300">
        <v>10</v>
      </c>
      <c r="F216" s="300" t="s">
        <v>189</v>
      </c>
      <c r="G216" s="300" t="s">
        <v>192</v>
      </c>
      <c r="H216" s="352">
        <f t="shared" si="8"/>
        <v>0</v>
      </c>
      <c r="I216" s="352">
        <f t="shared" si="8"/>
        <v>0</v>
      </c>
    </row>
    <row r="217" spans="2:9" ht="47.25" hidden="1">
      <c r="B217" s="72" t="s">
        <v>346</v>
      </c>
      <c r="C217" s="322">
        <v>538</v>
      </c>
      <c r="D217" s="335" t="s">
        <v>345</v>
      </c>
      <c r="E217" s="336">
        <v>10</v>
      </c>
      <c r="F217" s="300" t="s">
        <v>189</v>
      </c>
      <c r="G217" s="335">
        <v>312</v>
      </c>
      <c r="H217" s="358"/>
      <c r="I217" s="352"/>
    </row>
    <row r="218" spans="2:9" ht="31.5" hidden="1">
      <c r="B218" s="331" t="s">
        <v>360</v>
      </c>
      <c r="C218" s="322">
        <v>538</v>
      </c>
      <c r="D218" s="332" t="s">
        <v>191</v>
      </c>
      <c r="E218" s="333" t="s">
        <v>224</v>
      </c>
      <c r="F218" s="295" t="s">
        <v>190</v>
      </c>
      <c r="G218" s="333" t="s">
        <v>192</v>
      </c>
      <c r="H218" s="351">
        <f t="shared" ref="H218:I222" si="9">H219</f>
        <v>0</v>
      </c>
      <c r="I218" s="351">
        <f t="shared" si="9"/>
        <v>0</v>
      </c>
    </row>
    <row r="219" spans="2:9" ht="16.5" hidden="1">
      <c r="B219" s="72" t="s">
        <v>361</v>
      </c>
      <c r="C219" s="322">
        <v>538</v>
      </c>
      <c r="D219" s="335" t="s">
        <v>191</v>
      </c>
      <c r="E219" s="336" t="s">
        <v>224</v>
      </c>
      <c r="F219" s="300" t="s">
        <v>189</v>
      </c>
      <c r="G219" s="336" t="s">
        <v>192</v>
      </c>
      <c r="H219" s="352">
        <f t="shared" si="9"/>
        <v>0</v>
      </c>
      <c r="I219" s="352">
        <f t="shared" si="9"/>
        <v>0</v>
      </c>
    </row>
    <row r="220" spans="2:9" ht="16.5" hidden="1">
      <c r="B220" s="72" t="s">
        <v>362</v>
      </c>
      <c r="C220" s="322">
        <v>538</v>
      </c>
      <c r="D220" s="335" t="s">
        <v>219</v>
      </c>
      <c r="E220" s="336" t="s">
        <v>224</v>
      </c>
      <c r="F220" s="300" t="s">
        <v>189</v>
      </c>
      <c r="G220" s="336" t="s">
        <v>192</v>
      </c>
      <c r="H220" s="352">
        <f t="shared" si="9"/>
        <v>0</v>
      </c>
      <c r="I220" s="352">
        <f t="shared" si="9"/>
        <v>0</v>
      </c>
    </row>
    <row r="221" spans="2:9" ht="47.25" hidden="1">
      <c r="B221" s="72" t="s">
        <v>363</v>
      </c>
      <c r="C221" s="322">
        <v>538</v>
      </c>
      <c r="D221" s="335" t="s">
        <v>364</v>
      </c>
      <c r="E221" s="336" t="s">
        <v>224</v>
      </c>
      <c r="F221" s="300" t="s">
        <v>189</v>
      </c>
      <c r="G221" s="336" t="s">
        <v>192</v>
      </c>
      <c r="H221" s="352">
        <f t="shared" si="9"/>
        <v>0</v>
      </c>
      <c r="I221" s="352">
        <f t="shared" si="9"/>
        <v>0</v>
      </c>
    </row>
    <row r="222" spans="2:9" ht="16.5" hidden="1">
      <c r="B222" s="72" t="s">
        <v>230</v>
      </c>
      <c r="C222" s="322">
        <v>538</v>
      </c>
      <c r="D222" s="335" t="s">
        <v>365</v>
      </c>
      <c r="E222" s="336" t="s">
        <v>224</v>
      </c>
      <c r="F222" s="300" t="s">
        <v>189</v>
      </c>
      <c r="G222" s="336" t="s">
        <v>192</v>
      </c>
      <c r="H222" s="352">
        <f t="shared" si="9"/>
        <v>0</v>
      </c>
      <c r="I222" s="352">
        <f t="shared" si="9"/>
        <v>0</v>
      </c>
    </row>
    <row r="223" spans="2:9" ht="63" hidden="1">
      <c r="B223" s="72" t="s">
        <v>263</v>
      </c>
      <c r="C223" s="322">
        <v>538</v>
      </c>
      <c r="D223" s="335" t="s">
        <v>365</v>
      </c>
      <c r="E223" s="336" t="s">
        <v>224</v>
      </c>
      <c r="F223" s="300" t="s">
        <v>189</v>
      </c>
      <c r="G223" s="336" t="s">
        <v>244</v>
      </c>
      <c r="H223" s="352"/>
      <c r="I223" s="352"/>
    </row>
    <row r="224" spans="2:9" ht="78.75" hidden="1">
      <c r="B224" s="298" t="s">
        <v>340</v>
      </c>
      <c r="C224" s="322">
        <v>538</v>
      </c>
      <c r="D224" s="302" t="s">
        <v>341</v>
      </c>
      <c r="E224" s="300" t="s">
        <v>327</v>
      </c>
      <c r="F224" s="300" t="s">
        <v>189</v>
      </c>
      <c r="G224" s="300" t="s">
        <v>192</v>
      </c>
      <c r="H224" s="352">
        <f>H225</f>
        <v>6.1</v>
      </c>
      <c r="I224" s="352">
        <f>I225</f>
        <v>6.1</v>
      </c>
    </row>
    <row r="225" spans="2:9" ht="63" hidden="1">
      <c r="B225" s="298" t="s">
        <v>263</v>
      </c>
      <c r="C225" s="322">
        <v>538</v>
      </c>
      <c r="D225" s="302" t="s">
        <v>341</v>
      </c>
      <c r="E225" s="300" t="s">
        <v>327</v>
      </c>
      <c r="F225" s="300" t="s">
        <v>189</v>
      </c>
      <c r="G225" s="302">
        <v>244</v>
      </c>
      <c r="H225" s="352">
        <v>6.1</v>
      </c>
      <c r="I225" s="352">
        <v>6.1</v>
      </c>
    </row>
    <row r="226" spans="2:9" ht="31.5" hidden="1">
      <c r="B226" s="294" t="s">
        <v>360</v>
      </c>
      <c r="C226" s="322">
        <v>538</v>
      </c>
      <c r="D226" s="303" t="s">
        <v>191</v>
      </c>
      <c r="E226" s="295" t="s">
        <v>224</v>
      </c>
      <c r="F226" s="295" t="s">
        <v>190</v>
      </c>
      <c r="G226" s="295" t="s">
        <v>192</v>
      </c>
      <c r="H226" s="351"/>
      <c r="I226" s="351">
        <f>I228</f>
        <v>0</v>
      </c>
    </row>
    <row r="227" spans="2:9" ht="16.5" hidden="1">
      <c r="B227" s="298" t="s">
        <v>361</v>
      </c>
      <c r="C227" s="322">
        <v>538</v>
      </c>
      <c r="D227" s="302" t="s">
        <v>191</v>
      </c>
      <c r="E227" s="300" t="s">
        <v>224</v>
      </c>
      <c r="F227" s="300" t="s">
        <v>189</v>
      </c>
      <c r="G227" s="300" t="s">
        <v>192</v>
      </c>
      <c r="H227" s="352"/>
      <c r="I227" s="352">
        <f>I228</f>
        <v>0</v>
      </c>
    </row>
    <row r="228" spans="2:9" ht="16.5" hidden="1">
      <c r="B228" s="72" t="s">
        <v>362</v>
      </c>
      <c r="C228" s="322">
        <v>538</v>
      </c>
      <c r="D228" s="335" t="s">
        <v>219</v>
      </c>
      <c r="E228" s="336" t="s">
        <v>224</v>
      </c>
      <c r="F228" s="300" t="s">
        <v>189</v>
      </c>
      <c r="G228" s="300" t="s">
        <v>192</v>
      </c>
      <c r="H228" s="352"/>
      <c r="I228" s="352">
        <f>I229</f>
        <v>0</v>
      </c>
    </row>
    <row r="229" spans="2:9" ht="47.25" hidden="1">
      <c r="B229" s="72" t="s">
        <v>363</v>
      </c>
      <c r="C229" s="322">
        <v>538</v>
      </c>
      <c r="D229" s="335" t="s">
        <v>364</v>
      </c>
      <c r="E229" s="336" t="s">
        <v>224</v>
      </c>
      <c r="F229" s="300" t="s">
        <v>189</v>
      </c>
      <c r="G229" s="300" t="s">
        <v>192</v>
      </c>
      <c r="H229" s="352"/>
      <c r="I229" s="352">
        <f>I230</f>
        <v>0</v>
      </c>
    </row>
    <row r="230" spans="2:9" ht="16.5" hidden="1">
      <c r="B230" s="72" t="s">
        <v>230</v>
      </c>
      <c r="C230" s="322">
        <v>538</v>
      </c>
      <c r="D230" s="310" t="s">
        <v>365</v>
      </c>
      <c r="E230" s="336" t="s">
        <v>224</v>
      </c>
      <c r="F230" s="300" t="s">
        <v>189</v>
      </c>
      <c r="G230" s="300" t="s">
        <v>192</v>
      </c>
      <c r="H230" s="352"/>
      <c r="I230" s="352">
        <f>I231</f>
        <v>0</v>
      </c>
    </row>
    <row r="231" spans="2:9" ht="63" hidden="1">
      <c r="B231" s="72" t="s">
        <v>263</v>
      </c>
      <c r="C231" s="322">
        <v>538</v>
      </c>
      <c r="D231" s="335" t="s">
        <v>365</v>
      </c>
      <c r="E231" s="336" t="s">
        <v>224</v>
      </c>
      <c r="F231" s="300" t="s">
        <v>189</v>
      </c>
      <c r="G231" s="335">
        <v>244</v>
      </c>
      <c r="H231" s="358"/>
      <c r="I231" s="358"/>
    </row>
    <row r="232" spans="2:9" ht="16.5">
      <c r="B232" s="331" t="s">
        <v>342</v>
      </c>
      <c r="C232" s="321">
        <v>538</v>
      </c>
      <c r="D232" s="332" t="s">
        <v>191</v>
      </c>
      <c r="E232" s="333">
        <v>10</v>
      </c>
      <c r="F232" s="295" t="s">
        <v>190</v>
      </c>
      <c r="G232" s="332" t="s">
        <v>192</v>
      </c>
      <c r="H232" s="360">
        <f>H233+H238</f>
        <v>494</v>
      </c>
      <c r="I232" s="360">
        <f>I233+I238</f>
        <v>494</v>
      </c>
    </row>
    <row r="233" spans="2:9" ht="16.5">
      <c r="B233" s="331" t="s">
        <v>343</v>
      </c>
      <c r="C233" s="321">
        <v>538</v>
      </c>
      <c r="D233" s="332" t="s">
        <v>191</v>
      </c>
      <c r="E233" s="333">
        <v>10</v>
      </c>
      <c r="F233" s="295" t="s">
        <v>189</v>
      </c>
      <c r="G233" s="332" t="s">
        <v>192</v>
      </c>
      <c r="H233" s="360">
        <f t="shared" ref="H233:I236" si="10">H234</f>
        <v>494</v>
      </c>
      <c r="I233" s="360">
        <f t="shared" si="10"/>
        <v>494</v>
      </c>
    </row>
    <row r="234" spans="2:9" ht="31.5">
      <c r="B234" s="72" t="s">
        <v>259</v>
      </c>
      <c r="C234" s="322">
        <v>538</v>
      </c>
      <c r="D234" s="335" t="s">
        <v>227</v>
      </c>
      <c r="E234" s="336">
        <v>10</v>
      </c>
      <c r="F234" s="300" t="s">
        <v>189</v>
      </c>
      <c r="G234" s="335" t="s">
        <v>192</v>
      </c>
      <c r="H234" s="358">
        <f t="shared" si="10"/>
        <v>494</v>
      </c>
      <c r="I234" s="358">
        <f t="shared" si="10"/>
        <v>494</v>
      </c>
    </row>
    <row r="235" spans="2:9" ht="16.5">
      <c r="B235" s="72" t="s">
        <v>281</v>
      </c>
      <c r="C235" s="322">
        <v>538</v>
      </c>
      <c r="D235" s="335" t="s">
        <v>219</v>
      </c>
      <c r="E235" s="336">
        <v>10</v>
      </c>
      <c r="F235" s="300" t="s">
        <v>189</v>
      </c>
      <c r="G235" s="335" t="s">
        <v>192</v>
      </c>
      <c r="H235" s="358">
        <f t="shared" si="10"/>
        <v>494</v>
      </c>
      <c r="I235" s="358">
        <f t="shared" si="10"/>
        <v>494</v>
      </c>
    </row>
    <row r="236" spans="2:9" ht="63">
      <c r="B236" s="72" t="s">
        <v>344</v>
      </c>
      <c r="C236" s="322">
        <v>538</v>
      </c>
      <c r="D236" s="335" t="s">
        <v>345</v>
      </c>
      <c r="E236" s="336">
        <v>10</v>
      </c>
      <c r="F236" s="300" t="s">
        <v>189</v>
      </c>
      <c r="G236" s="335" t="s">
        <v>192</v>
      </c>
      <c r="H236" s="358">
        <f t="shared" si="10"/>
        <v>494</v>
      </c>
      <c r="I236" s="358">
        <f t="shared" si="10"/>
        <v>494</v>
      </c>
    </row>
    <row r="237" spans="2:9" ht="47.25">
      <c r="B237" s="72" t="s">
        <v>346</v>
      </c>
      <c r="C237" s="322">
        <v>538</v>
      </c>
      <c r="D237" s="335" t="s">
        <v>345</v>
      </c>
      <c r="E237" s="336">
        <v>10</v>
      </c>
      <c r="F237" s="300" t="s">
        <v>189</v>
      </c>
      <c r="G237" s="335">
        <v>312</v>
      </c>
      <c r="H237" s="358">
        <v>494</v>
      </c>
      <c r="I237" s="358">
        <v>494</v>
      </c>
    </row>
    <row r="238" spans="2:9" ht="31.5" hidden="1">
      <c r="B238" s="331" t="s">
        <v>347</v>
      </c>
      <c r="C238" s="321">
        <v>538</v>
      </c>
      <c r="D238" s="332" t="s">
        <v>246</v>
      </c>
      <c r="E238" s="333" t="s">
        <v>348</v>
      </c>
      <c r="F238" s="295" t="s">
        <v>189</v>
      </c>
      <c r="G238" s="332" t="s">
        <v>192</v>
      </c>
      <c r="H238" s="360">
        <f t="shared" ref="H238:I240" si="11">H239</f>
        <v>0</v>
      </c>
      <c r="I238" s="360">
        <f t="shared" si="11"/>
        <v>0</v>
      </c>
    </row>
    <row r="239" spans="2:9" ht="16.5" hidden="1">
      <c r="B239" s="72" t="s">
        <v>362</v>
      </c>
      <c r="C239" s="322">
        <v>538</v>
      </c>
      <c r="D239" s="335" t="s">
        <v>227</v>
      </c>
      <c r="E239" s="336" t="s">
        <v>348</v>
      </c>
      <c r="F239" s="300" t="s">
        <v>189</v>
      </c>
      <c r="G239" s="335" t="s">
        <v>192</v>
      </c>
      <c r="H239" s="358">
        <f t="shared" si="11"/>
        <v>0</v>
      </c>
      <c r="I239" s="358">
        <f t="shared" si="11"/>
        <v>0</v>
      </c>
    </row>
    <row r="240" spans="2:9" ht="16.5" hidden="1">
      <c r="B240" s="72" t="s">
        <v>393</v>
      </c>
      <c r="C240" s="322">
        <v>538</v>
      </c>
      <c r="D240" s="335" t="s">
        <v>219</v>
      </c>
      <c r="E240" s="336" t="s">
        <v>348</v>
      </c>
      <c r="F240" s="300" t="s">
        <v>189</v>
      </c>
      <c r="G240" s="335" t="s">
        <v>192</v>
      </c>
      <c r="H240" s="358">
        <f t="shared" si="11"/>
        <v>0</v>
      </c>
      <c r="I240" s="358">
        <f t="shared" si="11"/>
        <v>0</v>
      </c>
    </row>
    <row r="241" spans="2:9" ht="47.25" hidden="1">
      <c r="B241" s="72" t="s">
        <v>346</v>
      </c>
      <c r="C241" s="322">
        <v>538</v>
      </c>
      <c r="D241" s="335" t="s">
        <v>351</v>
      </c>
      <c r="E241" s="336" t="s">
        <v>348</v>
      </c>
      <c r="F241" s="300" t="s">
        <v>189</v>
      </c>
      <c r="G241" s="335" t="s">
        <v>352</v>
      </c>
      <c r="H241" s="358">
        <v>0</v>
      </c>
      <c r="I241" s="358">
        <v>0</v>
      </c>
    </row>
    <row r="242" spans="2:9" ht="78.75">
      <c r="B242" s="368" t="s">
        <v>353</v>
      </c>
      <c r="C242" s="321">
        <v>538</v>
      </c>
      <c r="D242" s="369" t="s">
        <v>191</v>
      </c>
      <c r="E242" s="369">
        <v>14</v>
      </c>
      <c r="F242" s="370" t="s">
        <v>190</v>
      </c>
      <c r="G242" s="295" t="s">
        <v>192</v>
      </c>
      <c r="H242" s="371">
        <f t="shared" ref="H242:I245" si="12">H243</f>
        <v>289.2</v>
      </c>
      <c r="I242" s="371">
        <f t="shared" si="12"/>
        <v>289.2</v>
      </c>
    </row>
    <row r="243" spans="2:9" ht="31.5">
      <c r="B243" s="343" t="s">
        <v>355</v>
      </c>
      <c r="C243" s="322">
        <v>538</v>
      </c>
      <c r="D243" s="372" t="s">
        <v>191</v>
      </c>
      <c r="E243" s="372">
        <v>14</v>
      </c>
      <c r="F243" s="373" t="s">
        <v>248</v>
      </c>
      <c r="G243" s="300" t="s">
        <v>192</v>
      </c>
      <c r="H243" s="374">
        <f t="shared" si="12"/>
        <v>289.2</v>
      </c>
      <c r="I243" s="374">
        <f t="shared" si="12"/>
        <v>289.2</v>
      </c>
    </row>
    <row r="244" spans="2:9" ht="16.5">
      <c r="B244" s="343" t="s">
        <v>356</v>
      </c>
      <c r="C244" s="322">
        <v>538</v>
      </c>
      <c r="D244" s="372" t="s">
        <v>227</v>
      </c>
      <c r="E244" s="372">
        <v>14</v>
      </c>
      <c r="F244" s="373" t="s">
        <v>248</v>
      </c>
      <c r="G244" s="300" t="s">
        <v>192</v>
      </c>
      <c r="H244" s="374">
        <f t="shared" si="12"/>
        <v>289.2</v>
      </c>
      <c r="I244" s="374">
        <f t="shared" si="12"/>
        <v>289.2</v>
      </c>
    </row>
    <row r="245" spans="2:9" ht="16.5">
      <c r="B245" s="343" t="s">
        <v>281</v>
      </c>
      <c r="C245" s="322">
        <v>538</v>
      </c>
      <c r="D245" s="372" t="s">
        <v>219</v>
      </c>
      <c r="E245" s="372">
        <v>14</v>
      </c>
      <c r="F245" s="373" t="s">
        <v>248</v>
      </c>
      <c r="G245" s="300" t="s">
        <v>192</v>
      </c>
      <c r="H245" s="374">
        <f t="shared" si="12"/>
        <v>289.2</v>
      </c>
      <c r="I245" s="374">
        <f t="shared" si="12"/>
        <v>289.2</v>
      </c>
    </row>
    <row r="246" spans="2:9" ht="126">
      <c r="B246" s="343" t="s">
        <v>357</v>
      </c>
      <c r="C246" s="322">
        <v>538</v>
      </c>
      <c r="D246" s="372" t="s">
        <v>358</v>
      </c>
      <c r="E246" s="372">
        <v>14</v>
      </c>
      <c r="F246" s="373" t="s">
        <v>248</v>
      </c>
      <c r="G246" s="300" t="s">
        <v>192</v>
      </c>
      <c r="H246" s="374">
        <v>289.2</v>
      </c>
      <c r="I246" s="374">
        <v>289.2</v>
      </c>
    </row>
    <row r="247" spans="2:9">
      <c r="B247" s="375" t="s">
        <v>394</v>
      </c>
      <c r="C247" s="375"/>
      <c r="D247" s="376" t="s">
        <v>395</v>
      </c>
      <c r="E247" s="376" t="s">
        <v>190</v>
      </c>
      <c r="F247" s="376" t="s">
        <v>190</v>
      </c>
      <c r="G247" s="376" t="s">
        <v>192</v>
      </c>
      <c r="H247" s="377">
        <v>130</v>
      </c>
      <c r="I247" s="377">
        <v>259.7</v>
      </c>
    </row>
  </sheetData>
  <mergeCells count="3">
    <mergeCell ref="G1:I1"/>
    <mergeCell ref="E2:I5"/>
    <mergeCell ref="B6:I6"/>
  </mergeCells>
  <pageMargins left="0.23611111111111099" right="0.23611111111111099" top="0.35416666666666702" bottom="0.35416666666666702" header="0.51180555555555496" footer="0.51180555555555496"/>
  <pageSetup paperSize="9" scale="68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4"/>
  <sheetViews>
    <sheetView view="pageBreakPreview" zoomScaleNormal="100" workbookViewId="0">
      <selection activeCell="F9" sqref="F9"/>
    </sheetView>
  </sheetViews>
  <sheetFormatPr defaultColWidth="9.140625" defaultRowHeight="15.75" outlineLevelRow="2"/>
  <cols>
    <col min="1" max="1" width="34.28515625" style="378" customWidth="1"/>
    <col min="2" max="2" width="76.28515625" style="379" customWidth="1"/>
    <col min="3" max="3" width="29.7109375" style="379" customWidth="1"/>
    <col min="4" max="64" width="9.140625" style="380"/>
    <col min="255" max="255" width="26.7109375" customWidth="1"/>
    <col min="256" max="256" width="81.42578125" customWidth="1"/>
    <col min="257" max="259" width="13.85546875" customWidth="1"/>
    <col min="511" max="511" width="26.7109375" customWidth="1"/>
    <col min="512" max="512" width="81.42578125" customWidth="1"/>
    <col min="513" max="515" width="13.85546875" customWidth="1"/>
    <col min="767" max="767" width="26.7109375" customWidth="1"/>
    <col min="768" max="768" width="81.42578125" customWidth="1"/>
    <col min="769" max="771" width="13.85546875" customWidth="1"/>
    <col min="1023" max="1023" width="26.7109375" customWidth="1"/>
    <col min="1024" max="1024" width="81.42578125" customWidth="1"/>
  </cols>
  <sheetData>
    <row r="1" spans="1:4" ht="17.45" customHeight="1">
      <c r="C1" s="381" t="s">
        <v>437</v>
      </c>
    </row>
    <row r="2" spans="1:4" ht="175.5" customHeight="1">
      <c r="B2" s="57"/>
      <c r="C2" s="57" t="s">
        <v>438</v>
      </c>
      <c r="D2" s="54"/>
    </row>
    <row r="3" spans="1:4" ht="54.75" customHeight="1">
      <c r="A3" s="548" t="s">
        <v>439</v>
      </c>
      <c r="B3" s="548"/>
      <c r="C3" s="548"/>
    </row>
    <row r="4" spans="1:4" ht="18.75" customHeight="1">
      <c r="C4" s="382" t="s">
        <v>179</v>
      </c>
    </row>
    <row r="5" spans="1:4" s="385" customFormat="1" ht="68.45" customHeight="1">
      <c r="A5" s="8" t="s">
        <v>43</v>
      </c>
      <c r="B5" s="383" t="s">
        <v>440</v>
      </c>
      <c r="C5" s="384" t="s">
        <v>441</v>
      </c>
    </row>
    <row r="6" spans="1:4" ht="34.15" customHeight="1">
      <c r="A6" s="59" t="s">
        <v>442</v>
      </c>
      <c r="B6" s="386" t="s">
        <v>443</v>
      </c>
      <c r="C6" s="387">
        <f>C7</f>
        <v>0</v>
      </c>
    </row>
    <row r="7" spans="1:4" ht="34.15" customHeight="1">
      <c r="A7" s="59" t="s">
        <v>444</v>
      </c>
      <c r="B7" s="14" t="s">
        <v>445</v>
      </c>
      <c r="C7" s="387">
        <f>C8+C12</f>
        <v>0</v>
      </c>
    </row>
    <row r="8" spans="1:4" ht="34.15" customHeight="1" outlineLevel="2">
      <c r="A8" s="388" t="s">
        <v>446</v>
      </c>
      <c r="B8" s="14" t="s">
        <v>447</v>
      </c>
      <c r="C8" s="387">
        <f>C9</f>
        <v>-4686.8</v>
      </c>
    </row>
    <row r="9" spans="1:4" ht="34.15" customHeight="1" outlineLevel="2">
      <c r="A9" s="388" t="s">
        <v>448</v>
      </c>
      <c r="B9" s="14" t="s">
        <v>449</v>
      </c>
      <c r="C9" s="387">
        <f>C10</f>
        <v>-4686.8</v>
      </c>
    </row>
    <row r="10" spans="1:4" ht="34.15" customHeight="1" outlineLevel="2">
      <c r="A10" s="388" t="s">
        <v>450</v>
      </c>
      <c r="B10" s="14" t="s">
        <v>451</v>
      </c>
      <c r="C10" s="387">
        <f>C11</f>
        <v>-4686.8</v>
      </c>
    </row>
    <row r="11" spans="1:4" ht="34.15" customHeight="1" outlineLevel="2">
      <c r="A11" s="389" t="s">
        <v>452</v>
      </c>
      <c r="B11" s="12" t="s">
        <v>453</v>
      </c>
      <c r="C11" s="390">
        <v>-4686.8</v>
      </c>
    </row>
    <row r="12" spans="1:4" ht="34.15" customHeight="1">
      <c r="A12" s="388" t="s">
        <v>454</v>
      </c>
      <c r="B12" s="14" t="s">
        <v>455</v>
      </c>
      <c r="C12" s="387">
        <f>C13</f>
        <v>4686.8</v>
      </c>
    </row>
    <row r="13" spans="1:4" ht="34.15" customHeight="1">
      <c r="A13" s="388" t="s">
        <v>456</v>
      </c>
      <c r="B13" s="14" t="s">
        <v>457</v>
      </c>
      <c r="C13" s="387">
        <f>C14</f>
        <v>4686.8</v>
      </c>
    </row>
    <row r="14" spans="1:4" ht="34.15" customHeight="1">
      <c r="A14" s="388" t="s">
        <v>458</v>
      </c>
      <c r="B14" s="14" t="s">
        <v>459</v>
      </c>
      <c r="C14" s="387">
        <f>C15</f>
        <v>4686.8</v>
      </c>
    </row>
    <row r="15" spans="1:4" ht="34.15" customHeight="1">
      <c r="A15" s="389" t="s">
        <v>460</v>
      </c>
      <c r="B15" s="12" t="s">
        <v>461</v>
      </c>
      <c r="C15" s="390">
        <v>4686.8</v>
      </c>
    </row>
    <row r="16" spans="1:4" ht="50.25" customHeight="1"/>
    <row r="17" ht="40.5" customHeight="1" outlineLevel="1"/>
    <row r="18" outlineLevel="1"/>
    <row r="19" outlineLevel="1"/>
    <row r="20" outlineLevel="1"/>
    <row r="21" outlineLevel="1"/>
    <row r="22" ht="34.15" customHeight="1"/>
    <row r="23" ht="47.45" hidden="1" customHeight="1"/>
    <row r="24" ht="56.45" hidden="1" customHeight="1"/>
    <row r="25" ht="62.45" hidden="1" customHeight="1"/>
    <row r="26" ht="46.5" customHeight="1"/>
    <row r="27" ht="54" customHeight="1"/>
    <row r="28" ht="52.5" customHeight="1"/>
    <row r="29" ht="36" customHeight="1"/>
    <row r="30" ht="35.25" customHeight="1"/>
    <row r="31" ht="97.5" customHeight="1"/>
    <row r="32" ht="111.75" customHeight="1"/>
    <row r="33" ht="42" hidden="1" customHeight="1"/>
    <row r="34" ht="36" hidden="1" customHeight="1"/>
    <row r="35" ht="54" hidden="1" customHeight="1"/>
    <row r="36" ht="69.599999999999994" hidden="1" customHeight="1"/>
    <row r="37" ht="31.5" hidden="1" customHeight="1"/>
    <row r="38" ht="52.9" hidden="1" customHeight="1"/>
    <row r="39" ht="69" hidden="1" customHeight="1"/>
    <row r="44" ht="59.25" customHeight="1"/>
  </sheetData>
  <mergeCells count="1">
    <mergeCell ref="A3:C3"/>
  </mergeCells>
  <pageMargins left="0.78749999999999998" right="0" top="0" bottom="0" header="0.51180555555555496" footer="0.51180555555555496"/>
  <pageSetup paperSize="9" scale="66" firstPageNumber="0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"/>
  <sheetViews>
    <sheetView view="pageBreakPreview" topLeftCell="A4" zoomScaleNormal="100" workbookViewId="0">
      <selection activeCell="D13" sqref="D13"/>
    </sheetView>
  </sheetViews>
  <sheetFormatPr defaultColWidth="9.140625" defaultRowHeight="15.75" outlineLevelRow="2"/>
  <cols>
    <col min="1" max="1" width="34.28515625" style="378" customWidth="1"/>
    <col min="2" max="2" width="76.28515625" style="379" customWidth="1"/>
    <col min="3" max="4" width="21" style="379" customWidth="1"/>
    <col min="5" max="64" width="9.140625" style="380"/>
    <col min="256" max="256" width="26.7109375" customWidth="1"/>
    <col min="257" max="257" width="81.42578125" customWidth="1"/>
    <col min="258" max="260" width="13.85546875" customWidth="1"/>
    <col min="512" max="512" width="26.7109375" customWidth="1"/>
    <col min="513" max="513" width="81.42578125" customWidth="1"/>
    <col min="514" max="516" width="13.85546875" customWidth="1"/>
    <col min="768" max="768" width="26.7109375" customWidth="1"/>
    <col min="769" max="769" width="81.42578125" customWidth="1"/>
    <col min="770" max="772" width="13.85546875" customWidth="1"/>
    <col min="1024" max="1024" width="26.7109375" customWidth="1"/>
  </cols>
  <sheetData>
    <row r="1" spans="1:5" ht="17.45" customHeight="1">
      <c r="D1" s="381" t="s">
        <v>462</v>
      </c>
    </row>
    <row r="2" spans="1:5" ht="116.25" customHeight="1">
      <c r="B2" s="57"/>
      <c r="C2" s="549" t="s">
        <v>463</v>
      </c>
      <c r="D2" s="549"/>
      <c r="E2" s="54"/>
    </row>
    <row r="3" spans="1:5" ht="54.75" customHeight="1">
      <c r="A3" s="548" t="s">
        <v>464</v>
      </c>
      <c r="B3" s="548"/>
      <c r="C3" s="548"/>
      <c r="D3" s="548"/>
    </row>
    <row r="4" spans="1:5" ht="18.75" customHeight="1">
      <c r="D4" s="382" t="s">
        <v>179</v>
      </c>
    </row>
    <row r="5" spans="1:5" s="385" customFormat="1" ht="48" customHeight="1">
      <c r="A5" s="539" t="s">
        <v>43</v>
      </c>
      <c r="B5" s="550" t="s">
        <v>440</v>
      </c>
      <c r="C5" s="383" t="s">
        <v>465</v>
      </c>
      <c r="D5" s="384" t="s">
        <v>466</v>
      </c>
    </row>
    <row r="6" spans="1:5" s="385" customFormat="1" ht="42.75" customHeight="1">
      <c r="A6" s="539"/>
      <c r="B6" s="550"/>
      <c r="C6" s="384" t="s">
        <v>441</v>
      </c>
      <c r="D6" s="384" t="s">
        <v>441</v>
      </c>
    </row>
    <row r="7" spans="1:5" ht="34.15" customHeight="1">
      <c r="A7" s="59" t="s">
        <v>442</v>
      </c>
      <c r="B7" s="386" t="s">
        <v>443</v>
      </c>
      <c r="C7" s="387">
        <f>C8</f>
        <v>121.39999999999964</v>
      </c>
      <c r="D7" s="387">
        <f>D8</f>
        <v>123.40000000000055</v>
      </c>
    </row>
    <row r="8" spans="1:5" ht="34.15" customHeight="1">
      <c r="A8" s="59" t="s">
        <v>444</v>
      </c>
      <c r="B8" s="14" t="s">
        <v>445</v>
      </c>
      <c r="C8" s="387">
        <f>C9+C13</f>
        <v>121.39999999999964</v>
      </c>
      <c r="D8" s="387">
        <f>D9+D13</f>
        <v>123.40000000000055</v>
      </c>
    </row>
    <row r="9" spans="1:5" ht="34.15" customHeight="1" outlineLevel="2">
      <c r="A9" s="388" t="s">
        <v>446</v>
      </c>
      <c r="B9" s="14" t="s">
        <v>447</v>
      </c>
      <c r="C9" s="387">
        <f t="shared" ref="C9:D11" si="0">C10</f>
        <v>-4593.6000000000004</v>
      </c>
      <c r="D9" s="387">
        <f t="shared" si="0"/>
        <v>-4424.7</v>
      </c>
    </row>
    <row r="10" spans="1:5" ht="34.15" customHeight="1" outlineLevel="2">
      <c r="A10" s="388" t="s">
        <v>448</v>
      </c>
      <c r="B10" s="14" t="s">
        <v>449</v>
      </c>
      <c r="C10" s="387">
        <f t="shared" si="0"/>
        <v>-4593.6000000000004</v>
      </c>
      <c r="D10" s="387">
        <f t="shared" si="0"/>
        <v>-4424.7</v>
      </c>
    </row>
    <row r="11" spans="1:5" ht="34.15" customHeight="1" outlineLevel="2">
      <c r="A11" s="388" t="s">
        <v>450</v>
      </c>
      <c r="B11" s="14" t="s">
        <v>451</v>
      </c>
      <c r="C11" s="387">
        <f t="shared" si="0"/>
        <v>-4593.6000000000004</v>
      </c>
      <c r="D11" s="387">
        <f t="shared" si="0"/>
        <v>-4424.7</v>
      </c>
    </row>
    <row r="12" spans="1:5" ht="34.15" customHeight="1" outlineLevel="2">
      <c r="A12" s="389" t="s">
        <v>452</v>
      </c>
      <c r="B12" s="12" t="s">
        <v>453</v>
      </c>
      <c r="C12" s="392">
        <v>-4593.6000000000004</v>
      </c>
      <c r="D12" s="392">
        <v>-4424.7</v>
      </c>
    </row>
    <row r="13" spans="1:5" ht="34.15" customHeight="1">
      <c r="A13" s="388" t="s">
        <v>454</v>
      </c>
      <c r="B13" s="14" t="s">
        <v>455</v>
      </c>
      <c r="C13" s="387">
        <f t="shared" ref="C13:D15" si="1">C14</f>
        <v>4715</v>
      </c>
      <c r="D13" s="387">
        <f t="shared" si="1"/>
        <v>4548.1000000000004</v>
      </c>
    </row>
    <row r="14" spans="1:5" ht="34.15" customHeight="1">
      <c r="A14" s="388" t="s">
        <v>456</v>
      </c>
      <c r="B14" s="14" t="s">
        <v>457</v>
      </c>
      <c r="C14" s="387">
        <f t="shared" si="1"/>
        <v>4715</v>
      </c>
      <c r="D14" s="387">
        <f t="shared" si="1"/>
        <v>4548.1000000000004</v>
      </c>
    </row>
    <row r="15" spans="1:5" ht="34.15" customHeight="1">
      <c r="A15" s="388" t="s">
        <v>458</v>
      </c>
      <c r="B15" s="14" t="s">
        <v>459</v>
      </c>
      <c r="C15" s="387">
        <f t="shared" si="1"/>
        <v>4715</v>
      </c>
      <c r="D15" s="387">
        <f t="shared" si="1"/>
        <v>4548.1000000000004</v>
      </c>
    </row>
    <row r="16" spans="1:5" ht="34.15" customHeight="1">
      <c r="A16" s="389" t="s">
        <v>460</v>
      </c>
      <c r="B16" s="12" t="s">
        <v>461</v>
      </c>
      <c r="C16" s="392">
        <v>4715</v>
      </c>
      <c r="D16" s="392">
        <v>4548.1000000000004</v>
      </c>
    </row>
    <row r="17" ht="50.25" customHeight="1"/>
    <row r="18" ht="40.5" customHeight="1" outlineLevel="1"/>
    <row r="19" outlineLevel="1"/>
    <row r="20" outlineLevel="1"/>
    <row r="21" outlineLevel="1"/>
    <row r="22" outlineLevel="1"/>
    <row r="23" ht="34.15" customHeight="1"/>
    <row r="24" ht="47.45" hidden="1" customHeight="1"/>
    <row r="25" ht="56.45" hidden="1" customHeight="1"/>
    <row r="26" ht="62.45" hidden="1" customHeight="1"/>
    <row r="27" ht="46.5" customHeight="1"/>
    <row r="28" ht="54" customHeight="1"/>
    <row r="29" ht="52.5" customHeight="1"/>
    <row r="30" ht="36" customHeight="1"/>
    <row r="31" ht="35.25" customHeight="1"/>
    <row r="32" ht="97.5" customHeight="1"/>
    <row r="33" ht="111.75" customHeight="1"/>
    <row r="34" ht="42" hidden="1" customHeight="1"/>
    <row r="35" ht="36" hidden="1" customHeight="1"/>
    <row r="36" ht="54" hidden="1" customHeight="1"/>
    <row r="37" ht="69.599999999999994" hidden="1" customHeight="1"/>
    <row r="38" ht="31.5" hidden="1" customHeight="1"/>
    <row r="39" ht="52.9" hidden="1" customHeight="1"/>
    <row r="40" ht="69" hidden="1" customHeight="1"/>
    <row r="45" ht="59.25" customHeight="1"/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scale="60" firstPageNumber="0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"/>
  <sheetViews>
    <sheetView view="pageBreakPreview" zoomScaleNormal="100" workbookViewId="0"/>
  </sheetViews>
  <sheetFormatPr defaultColWidth="9.140625" defaultRowHeight="15.75"/>
  <cols>
    <col min="1" max="1" width="9.85546875" style="2" customWidth="1"/>
    <col min="2" max="2" width="67.5703125" style="393" customWidth="1"/>
    <col min="3" max="3" width="25.7109375" style="394" customWidth="1"/>
    <col min="4" max="64" width="9.140625" style="2"/>
  </cols>
  <sheetData>
    <row r="1" spans="1:4" ht="15.6" customHeight="1">
      <c r="A1" s="64"/>
      <c r="B1" s="395"/>
      <c r="C1" s="396" t="s">
        <v>467</v>
      </c>
      <c r="D1" s="397"/>
    </row>
    <row r="2" spans="1:4" ht="210" customHeight="1">
      <c r="A2" s="56"/>
      <c r="B2" s="398"/>
      <c r="C2" s="57" t="s">
        <v>468</v>
      </c>
      <c r="D2" s="397"/>
    </row>
    <row r="3" spans="1:4" ht="52.15" customHeight="1">
      <c r="A3" s="551" t="s">
        <v>469</v>
      </c>
      <c r="B3" s="551"/>
      <c r="C3" s="551"/>
    </row>
    <row r="4" spans="1:4" ht="20.45" customHeight="1">
      <c r="A4" s="399"/>
      <c r="B4" s="400"/>
      <c r="C4" s="382" t="s">
        <v>179</v>
      </c>
    </row>
    <row r="5" spans="1:4" ht="15.75" customHeight="1">
      <c r="A5" s="552" t="s">
        <v>470</v>
      </c>
      <c r="B5" s="552" t="s">
        <v>180</v>
      </c>
      <c r="C5" s="553" t="s">
        <v>441</v>
      </c>
    </row>
    <row r="6" spans="1:4">
      <c r="A6" s="552"/>
      <c r="B6" s="552"/>
      <c r="C6" s="553"/>
    </row>
    <row r="7" spans="1:4" ht="47.25">
      <c r="A7" s="303" t="s">
        <v>471</v>
      </c>
      <c r="B7" s="402" t="s">
        <v>472</v>
      </c>
      <c r="C7" s="403"/>
    </row>
    <row r="8" spans="1:4" ht="47.25">
      <c r="A8" s="302">
        <v>1</v>
      </c>
      <c r="B8" s="324" t="s">
        <v>473</v>
      </c>
      <c r="C8" s="404">
        <v>0</v>
      </c>
    </row>
    <row r="9" spans="1:4" ht="63">
      <c r="A9" s="302">
        <v>2</v>
      </c>
      <c r="B9" s="324" t="s">
        <v>474</v>
      </c>
      <c r="C9" s="404">
        <v>0</v>
      </c>
    </row>
    <row r="10" spans="1:4">
      <c r="A10" s="405"/>
      <c r="B10" s="406" t="s">
        <v>475</v>
      </c>
      <c r="C10" s="407">
        <f>SUM(C8:C9)</f>
        <v>0</v>
      </c>
    </row>
    <row r="11" spans="1:4">
      <c r="A11" s="303" t="s">
        <v>476</v>
      </c>
      <c r="B11" s="402" t="s">
        <v>477</v>
      </c>
      <c r="C11" s="403"/>
    </row>
    <row r="12" spans="1:4" ht="47.25">
      <c r="A12" s="302">
        <v>1</v>
      </c>
      <c r="B12" s="324" t="s">
        <v>478</v>
      </c>
      <c r="C12" s="404">
        <v>0</v>
      </c>
    </row>
    <row r="13" spans="1:4" ht="63">
      <c r="A13" s="302">
        <v>2</v>
      </c>
      <c r="B13" s="324" t="s">
        <v>479</v>
      </c>
      <c r="C13" s="404">
        <v>0</v>
      </c>
    </row>
    <row r="14" spans="1:4">
      <c r="A14" s="302" t="s">
        <v>41</v>
      </c>
      <c r="B14" s="408" t="s">
        <v>475</v>
      </c>
      <c r="C14" s="407">
        <f>SUM(C12:C13)</f>
        <v>0</v>
      </c>
    </row>
  </sheetData>
  <mergeCells count="4">
    <mergeCell ref="A3:C3"/>
    <mergeCell ref="A5:A6"/>
    <mergeCell ref="B5:B6"/>
    <mergeCell ref="C5:C6"/>
  </mergeCells>
  <pageMargins left="0.78749999999999998" right="0.23611111111111099" top="0.74791666666666701" bottom="0.74791666666666701" header="0.51180555555555496" footer="0.51180555555555496"/>
  <pageSetup paperSize="9" scale="89" firstPageNumber="0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EEEE"/>
  </sheetPr>
  <dimension ref="A1:BL37"/>
  <sheetViews>
    <sheetView view="pageBreakPreview" zoomScaleNormal="100" workbookViewId="0">
      <selection sqref="A1:C1"/>
    </sheetView>
  </sheetViews>
  <sheetFormatPr defaultColWidth="9.140625" defaultRowHeight="15.75" outlineLevelRow="2"/>
  <cols>
    <col min="1" max="1" width="33.28515625" style="267" customWidth="1"/>
    <col min="2" max="2" width="63.7109375" style="409" customWidth="1"/>
    <col min="3" max="3" width="16.28515625" style="306" customWidth="1"/>
    <col min="4" max="64" width="9.140625" style="410"/>
    <col min="253" max="253" width="26.7109375" customWidth="1"/>
    <col min="254" max="254" width="81.42578125" customWidth="1"/>
    <col min="255" max="257" width="13.85546875" customWidth="1"/>
    <col min="509" max="509" width="26.7109375" customWidth="1"/>
    <col min="510" max="510" width="81.42578125" customWidth="1"/>
    <col min="511" max="513" width="13.85546875" customWidth="1"/>
    <col min="765" max="765" width="26.7109375" customWidth="1"/>
    <col min="766" max="766" width="81.42578125" customWidth="1"/>
    <col min="767" max="769" width="13.85546875" customWidth="1"/>
    <col min="1021" max="1021" width="26.7109375" customWidth="1"/>
    <col min="1022" max="1022" width="81.42578125" customWidth="1"/>
    <col min="1023" max="1024" width="13.85546875" customWidth="1"/>
  </cols>
  <sheetData>
    <row r="1" spans="1:3" ht="100.5" customHeight="1">
      <c r="A1" s="546" t="s">
        <v>592</v>
      </c>
      <c r="B1" s="546"/>
      <c r="C1" s="546"/>
    </row>
    <row r="2" spans="1:3" ht="54.75" customHeight="1">
      <c r="A2" s="554" t="s">
        <v>480</v>
      </c>
      <c r="B2" s="554" t="s">
        <v>481</v>
      </c>
      <c r="C2" s="554" t="s">
        <v>481</v>
      </c>
    </row>
    <row r="3" spans="1:3" ht="18.75" customHeight="1">
      <c r="C3" s="306" t="s">
        <v>482</v>
      </c>
    </row>
    <row r="4" spans="1:3" s="413" customFormat="1" ht="94.5" customHeight="1">
      <c r="A4" s="411" t="s">
        <v>43</v>
      </c>
      <c r="B4" s="412" t="s">
        <v>440</v>
      </c>
      <c r="C4" s="286" t="s">
        <v>483</v>
      </c>
    </row>
    <row r="5" spans="1:3" ht="31.9" customHeight="1">
      <c r="A5" s="411" t="s">
        <v>442</v>
      </c>
      <c r="B5" s="414" t="s">
        <v>443</v>
      </c>
      <c r="C5" s="415">
        <f>C6+C12+C20</f>
        <v>0</v>
      </c>
    </row>
    <row r="6" spans="1:3" ht="31.9" customHeight="1">
      <c r="A6" s="416" t="s">
        <v>484</v>
      </c>
      <c r="B6" s="331" t="s">
        <v>485</v>
      </c>
      <c r="C6" s="417">
        <f>C7+C9</f>
        <v>0</v>
      </c>
    </row>
    <row r="7" spans="1:3" ht="31.9" customHeight="1">
      <c r="A7" s="416" t="s">
        <v>486</v>
      </c>
      <c r="B7" s="331" t="s">
        <v>487</v>
      </c>
      <c r="C7" s="417">
        <f>C8</f>
        <v>0</v>
      </c>
    </row>
    <row r="8" spans="1:3" ht="45" customHeight="1">
      <c r="A8" s="418" t="s">
        <v>488</v>
      </c>
      <c r="B8" s="72" t="s">
        <v>489</v>
      </c>
      <c r="C8" s="419">
        <v>0</v>
      </c>
    </row>
    <row r="9" spans="1:3" ht="30" customHeight="1" outlineLevel="2">
      <c r="A9" s="416" t="s">
        <v>490</v>
      </c>
      <c r="B9" s="331" t="s">
        <v>491</v>
      </c>
      <c r="C9" s="420">
        <f>C10</f>
        <v>0</v>
      </c>
    </row>
    <row r="10" spans="1:3" ht="51" customHeight="1" outlineLevel="2">
      <c r="A10" s="416" t="s">
        <v>492</v>
      </c>
      <c r="B10" s="331" t="s">
        <v>493</v>
      </c>
      <c r="C10" s="420">
        <f>C11</f>
        <v>0</v>
      </c>
    </row>
    <row r="11" spans="1:3" ht="49.5" customHeight="1" outlineLevel="2">
      <c r="A11" s="401" t="s">
        <v>494</v>
      </c>
      <c r="B11" s="421" t="s">
        <v>495</v>
      </c>
      <c r="C11" s="422">
        <v>0</v>
      </c>
    </row>
    <row r="12" spans="1:3" ht="50.25" customHeight="1">
      <c r="A12" s="423" t="s">
        <v>496</v>
      </c>
      <c r="B12" s="424" t="s">
        <v>497</v>
      </c>
      <c r="C12" s="417">
        <f>C16+C18</f>
        <v>0</v>
      </c>
    </row>
    <row r="13" spans="1:3" ht="52.15" customHeight="1" outlineLevel="1">
      <c r="A13" s="425" t="s">
        <v>498</v>
      </c>
      <c r="B13" s="426" t="s">
        <v>499</v>
      </c>
      <c r="C13" s="427">
        <f>C14</f>
        <v>0</v>
      </c>
    </row>
    <row r="14" spans="1:3" ht="47.25" outlineLevel="1">
      <c r="A14" s="425" t="s">
        <v>500</v>
      </c>
      <c r="B14" s="426" t="s">
        <v>501</v>
      </c>
      <c r="C14" s="428">
        <f>C15</f>
        <v>0</v>
      </c>
    </row>
    <row r="15" spans="1:3" ht="63" outlineLevel="1">
      <c r="A15" s="425" t="s">
        <v>502</v>
      </c>
      <c r="B15" s="426" t="s">
        <v>503</v>
      </c>
      <c r="C15" s="429">
        <v>0</v>
      </c>
    </row>
    <row r="16" spans="1:3" ht="47.25" outlineLevel="1">
      <c r="A16" s="423" t="s">
        <v>500</v>
      </c>
      <c r="B16" s="430" t="s">
        <v>501</v>
      </c>
      <c r="C16" s="354">
        <f>C17</f>
        <v>0</v>
      </c>
    </row>
    <row r="17" spans="1:3" ht="63" outlineLevel="1">
      <c r="A17" s="425" t="s">
        <v>502</v>
      </c>
      <c r="B17" s="426" t="s">
        <v>503</v>
      </c>
      <c r="C17" s="429">
        <v>0</v>
      </c>
    </row>
    <row r="18" spans="1:3" ht="65.45" customHeight="1">
      <c r="A18" s="423" t="s">
        <v>504</v>
      </c>
      <c r="B18" s="430" t="s">
        <v>505</v>
      </c>
      <c r="C18" s="417">
        <f>C19</f>
        <v>0</v>
      </c>
    </row>
    <row r="19" spans="1:3" ht="47.45" customHeight="1">
      <c r="A19" s="425" t="s">
        <v>506</v>
      </c>
      <c r="B19" s="54" t="s">
        <v>177</v>
      </c>
      <c r="C19" s="431">
        <v>0</v>
      </c>
    </row>
    <row r="20" spans="1:3" ht="56.45" customHeight="1">
      <c r="A20" s="423" t="s">
        <v>507</v>
      </c>
      <c r="B20" s="424" t="s">
        <v>508</v>
      </c>
      <c r="C20" s="432">
        <v>0</v>
      </c>
    </row>
    <row r="21" spans="1:3" ht="62.45" customHeight="1">
      <c r="A21" s="423" t="s">
        <v>509</v>
      </c>
      <c r="B21" s="424" t="s">
        <v>510</v>
      </c>
      <c r="C21" s="372">
        <v>0</v>
      </c>
    </row>
    <row r="22" spans="1:3" ht="46.5" customHeight="1">
      <c r="A22" s="425" t="s">
        <v>511</v>
      </c>
      <c r="B22" s="72" t="s">
        <v>175</v>
      </c>
      <c r="C22" s="372">
        <v>0</v>
      </c>
    </row>
    <row r="23" spans="1:3" ht="54" customHeight="1">
      <c r="A23" s="425" t="s">
        <v>512</v>
      </c>
      <c r="B23" s="72" t="s">
        <v>175</v>
      </c>
      <c r="C23" s="372">
        <v>0</v>
      </c>
    </row>
    <row r="24" spans="1:3" ht="33" customHeight="1">
      <c r="A24" s="423" t="s">
        <v>513</v>
      </c>
      <c r="B24" s="424" t="s">
        <v>514</v>
      </c>
      <c r="C24" s="432">
        <f>+C25</f>
        <v>0</v>
      </c>
    </row>
    <row r="25" spans="1:3" ht="43.9" customHeight="1">
      <c r="A25" s="425" t="s">
        <v>515</v>
      </c>
      <c r="B25" s="426" t="s">
        <v>516</v>
      </c>
      <c r="C25" s="433">
        <f>+C26</f>
        <v>0</v>
      </c>
    </row>
    <row r="26" spans="1:3" ht="114.6" customHeight="1">
      <c r="A26" s="425" t="s">
        <v>517</v>
      </c>
      <c r="B26" s="426" t="s">
        <v>518</v>
      </c>
      <c r="C26" s="433">
        <f>+C27</f>
        <v>0</v>
      </c>
    </row>
    <row r="27" spans="1:3" ht="126.6" customHeight="1">
      <c r="A27" s="425" t="s">
        <v>519</v>
      </c>
      <c r="B27" s="426" t="s">
        <v>520</v>
      </c>
      <c r="C27" s="433">
        <v>0</v>
      </c>
    </row>
    <row r="28" spans="1:3" ht="54" customHeight="1">
      <c r="A28" s="434"/>
      <c r="B28" s="410"/>
    </row>
    <row r="29" spans="1:3" ht="69.599999999999994" customHeight="1">
      <c r="A29" s="434"/>
      <c r="B29" s="410"/>
    </row>
    <row r="30" spans="1:3" ht="31.5" customHeight="1">
      <c r="A30" s="434"/>
      <c r="B30" s="410"/>
    </row>
    <row r="31" spans="1:3" ht="52.9" customHeight="1">
      <c r="A31" s="434"/>
      <c r="B31" s="410"/>
    </row>
    <row r="32" spans="1:3" ht="9" customHeight="1">
      <c r="A32" s="434"/>
      <c r="B32" s="410"/>
    </row>
    <row r="35" spans="1:2">
      <c r="A35" s="434"/>
      <c r="B35" s="410"/>
    </row>
    <row r="37" spans="1:2" ht="59.25" customHeight="1">
      <c r="A37" s="434"/>
      <c r="B37" s="410"/>
    </row>
  </sheetData>
  <mergeCells count="2">
    <mergeCell ref="A1:C1"/>
    <mergeCell ref="A2:C2"/>
  </mergeCells>
  <pageMargins left="1.1812499999999999" right="0.39374999999999999" top="0.78749999999999998" bottom="0.78749999999999998" header="0.51180555555555496" footer="0.51180555555555496"/>
  <pageSetup paperSize="9" scale="75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"/>
  <sheetViews>
    <sheetView view="pageBreakPreview" zoomScaleNormal="100" workbookViewId="0">
      <selection activeCell="H9" sqref="H9"/>
    </sheetView>
  </sheetViews>
  <sheetFormatPr defaultColWidth="9.140625" defaultRowHeight="15.75"/>
  <cols>
    <col min="1" max="1" width="9.85546875" style="2" customWidth="1"/>
    <col min="2" max="2" width="67.5703125" style="393" customWidth="1"/>
    <col min="3" max="3" width="20.28515625" style="393" customWidth="1"/>
    <col min="4" max="4" width="20.28515625" style="394" customWidth="1"/>
    <col min="5" max="64" width="9.140625" style="2"/>
  </cols>
  <sheetData>
    <row r="1" spans="1:5" ht="15.6" customHeight="1">
      <c r="A1" s="64"/>
      <c r="B1" s="395"/>
      <c r="C1" s="395"/>
      <c r="D1" s="396" t="s">
        <v>521</v>
      </c>
      <c r="E1" s="397"/>
    </row>
    <row r="2" spans="1:5" ht="106.9" customHeight="1">
      <c r="A2" s="56"/>
      <c r="B2" s="398"/>
      <c r="C2" s="549" t="s">
        <v>522</v>
      </c>
      <c r="D2" s="549"/>
      <c r="E2" s="397"/>
    </row>
    <row r="3" spans="1:5" ht="45" customHeight="1">
      <c r="A3" s="551" t="s">
        <v>523</v>
      </c>
      <c r="B3" s="551"/>
      <c r="C3" s="551"/>
      <c r="D3" s="551"/>
    </row>
    <row r="4" spans="1:5" ht="21" customHeight="1">
      <c r="A4" s="399"/>
      <c r="B4" s="400"/>
      <c r="C4" s="400"/>
      <c r="D4" s="382" t="s">
        <v>179</v>
      </c>
    </row>
    <row r="5" spans="1:5" ht="15.75" customHeight="1">
      <c r="A5" s="552" t="s">
        <v>470</v>
      </c>
      <c r="B5" s="552" t="s">
        <v>180</v>
      </c>
      <c r="C5" s="435" t="s">
        <v>466</v>
      </c>
      <c r="D5" s="436" t="s">
        <v>524</v>
      </c>
    </row>
    <row r="6" spans="1:5">
      <c r="A6" s="552"/>
      <c r="B6" s="552"/>
      <c r="C6" s="437" t="s">
        <v>525</v>
      </c>
      <c r="D6" s="437" t="s">
        <v>525</v>
      </c>
    </row>
    <row r="7" spans="1:5" ht="47.25">
      <c r="A7" s="303" t="s">
        <v>471</v>
      </c>
      <c r="B7" s="402" t="s">
        <v>472</v>
      </c>
      <c r="C7" s="402"/>
      <c r="D7" s="403"/>
    </row>
    <row r="8" spans="1:5" ht="47.25">
      <c r="A8" s="302">
        <v>1</v>
      </c>
      <c r="B8" s="324" t="s">
        <v>473</v>
      </c>
      <c r="C8" s="404">
        <v>0</v>
      </c>
      <c r="D8" s="404">
        <v>0</v>
      </c>
    </row>
    <row r="9" spans="1:5" ht="63">
      <c r="A9" s="302">
        <v>2</v>
      </c>
      <c r="B9" s="324" t="s">
        <v>474</v>
      </c>
      <c r="C9" s="404">
        <v>0</v>
      </c>
      <c r="D9" s="404">
        <v>0</v>
      </c>
    </row>
    <row r="10" spans="1:5">
      <c r="A10" s="405"/>
      <c r="B10" s="406" t="s">
        <v>475</v>
      </c>
      <c r="C10" s="407">
        <f>SUM(C8:C9)</f>
        <v>0</v>
      </c>
      <c r="D10" s="407">
        <f>SUM(D8:D9)</f>
        <v>0</v>
      </c>
    </row>
    <row r="11" spans="1:5">
      <c r="A11" s="303" t="s">
        <v>476</v>
      </c>
      <c r="B11" s="402" t="s">
        <v>477</v>
      </c>
      <c r="C11" s="403"/>
      <c r="D11" s="403"/>
    </row>
    <row r="12" spans="1:5" ht="47.25">
      <c r="A12" s="302">
        <v>1</v>
      </c>
      <c r="B12" s="324" t="s">
        <v>478</v>
      </c>
      <c r="C12" s="404">
        <v>0</v>
      </c>
      <c r="D12" s="404">
        <v>0</v>
      </c>
    </row>
    <row r="13" spans="1:5" ht="63">
      <c r="A13" s="302">
        <v>2</v>
      </c>
      <c r="B13" s="324" t="s">
        <v>479</v>
      </c>
      <c r="C13" s="404">
        <v>0</v>
      </c>
      <c r="D13" s="404">
        <v>0</v>
      </c>
    </row>
    <row r="14" spans="1:5">
      <c r="A14" s="302" t="s">
        <v>41</v>
      </c>
      <c r="B14" s="408" t="s">
        <v>475</v>
      </c>
      <c r="C14" s="407">
        <f>SUM(C12:C13)</f>
        <v>0</v>
      </c>
      <c r="D14" s="407">
        <f>SUM(D12:D13)</f>
        <v>0</v>
      </c>
    </row>
  </sheetData>
  <mergeCells count="4">
    <mergeCell ref="C2:D2"/>
    <mergeCell ref="A3:D3"/>
    <mergeCell ref="A5:A6"/>
    <mergeCell ref="B5:B6"/>
  </mergeCells>
  <pageMargins left="0.78749999999999998" right="0" top="0" bottom="0" header="0.51180555555555496" footer="0.51180555555555496"/>
  <pageSetup paperSize="9" scale="78" firstPageNumber="0" fitToHeight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EEEEEE"/>
  </sheetPr>
  <dimension ref="A1:BL37"/>
  <sheetViews>
    <sheetView view="pageBreakPreview" topLeftCell="A21" zoomScaleNormal="100" workbookViewId="0"/>
  </sheetViews>
  <sheetFormatPr defaultColWidth="9.140625" defaultRowHeight="15.75" outlineLevelRow="1"/>
  <cols>
    <col min="1" max="1" width="34.7109375" style="438" customWidth="1"/>
    <col min="2" max="2" width="59" style="439" customWidth="1"/>
    <col min="3" max="3" width="16.28515625" style="440" customWidth="1"/>
    <col min="4" max="4" width="15.42578125" style="440" customWidth="1"/>
    <col min="5" max="64" width="9.140625" style="441"/>
    <col min="256" max="256" width="26.7109375" customWidth="1"/>
    <col min="257" max="257" width="81.42578125" customWidth="1"/>
    <col min="258" max="260" width="13.85546875" customWidth="1"/>
    <col min="512" max="512" width="26.7109375" customWidth="1"/>
    <col min="513" max="513" width="81.42578125" customWidth="1"/>
    <col min="514" max="516" width="13.85546875" customWidth="1"/>
    <col min="768" max="768" width="26.7109375" customWidth="1"/>
    <col min="769" max="769" width="81.42578125" customWidth="1"/>
    <col min="770" max="772" width="13.85546875" customWidth="1"/>
    <col min="1024" max="1024" width="26.7109375" customWidth="1"/>
  </cols>
  <sheetData>
    <row r="1" spans="1:6" ht="250.5" customHeight="1">
      <c r="A1" s="442"/>
      <c r="B1" s="442"/>
      <c r="C1" s="555" t="s">
        <v>593</v>
      </c>
      <c r="D1" s="555"/>
      <c r="E1" s="443"/>
      <c r="F1" s="443"/>
    </row>
    <row r="2" spans="1:6" ht="54.75" customHeight="1">
      <c r="A2" s="556" t="s">
        <v>526</v>
      </c>
      <c r="B2" s="556"/>
      <c r="C2" s="556" t="s">
        <v>481</v>
      </c>
      <c r="D2" s="556"/>
    </row>
    <row r="3" spans="1:6" ht="18.75" customHeight="1">
      <c r="D3" s="440" t="s">
        <v>482</v>
      </c>
    </row>
    <row r="4" spans="1:6" s="447" customFormat="1" ht="94.5" customHeight="1">
      <c r="A4" s="444" t="s">
        <v>43</v>
      </c>
      <c r="B4" s="445" t="s">
        <v>440</v>
      </c>
      <c r="C4" s="59" t="s">
        <v>524</v>
      </c>
      <c r="D4" s="446" t="s">
        <v>527</v>
      </c>
    </row>
    <row r="5" spans="1:6" ht="31.9" customHeight="1">
      <c r="A5" s="448" t="s">
        <v>442</v>
      </c>
      <c r="B5" s="449" t="s">
        <v>443</v>
      </c>
      <c r="C5" s="450">
        <f>C6+C11+C19</f>
        <v>0</v>
      </c>
      <c r="D5" s="450">
        <f>D6+D11+D19</f>
        <v>0</v>
      </c>
    </row>
    <row r="6" spans="1:6" ht="31.9" customHeight="1">
      <c r="A6" s="416" t="s">
        <v>484</v>
      </c>
      <c r="B6" s="451" t="s">
        <v>485</v>
      </c>
      <c r="C6" s="450">
        <f>C7+C9</f>
        <v>0</v>
      </c>
      <c r="D6" s="450">
        <f>D7+D9</f>
        <v>0</v>
      </c>
    </row>
    <row r="7" spans="1:6" ht="31.9" customHeight="1">
      <c r="A7" s="416" t="s">
        <v>486</v>
      </c>
      <c r="B7" s="451" t="s">
        <v>487</v>
      </c>
      <c r="C7" s="450">
        <f>C8</f>
        <v>0</v>
      </c>
      <c r="D7" s="450">
        <v>0</v>
      </c>
    </row>
    <row r="8" spans="1:6" ht="31.9" customHeight="1">
      <c r="A8" s="418" t="s">
        <v>528</v>
      </c>
      <c r="B8" s="452" t="s">
        <v>489</v>
      </c>
      <c r="C8" s="453">
        <v>0</v>
      </c>
      <c r="D8" s="453">
        <v>0</v>
      </c>
    </row>
    <row r="9" spans="1:6" ht="31.9" customHeight="1">
      <c r="A9" s="416" t="s">
        <v>490</v>
      </c>
      <c r="B9" s="451" t="s">
        <v>491</v>
      </c>
      <c r="C9" s="454">
        <f>C10</f>
        <v>0</v>
      </c>
      <c r="D9" s="454">
        <f>D10</f>
        <v>0</v>
      </c>
    </row>
    <row r="10" spans="1:6" ht="31.9" customHeight="1">
      <c r="A10" s="418" t="s">
        <v>529</v>
      </c>
      <c r="B10" s="452" t="s">
        <v>493</v>
      </c>
      <c r="C10" s="453"/>
      <c r="D10" s="453">
        <v>0</v>
      </c>
    </row>
    <row r="11" spans="1:6" ht="35.25" customHeight="1">
      <c r="A11" s="423" t="s">
        <v>496</v>
      </c>
      <c r="B11" s="424" t="s">
        <v>497</v>
      </c>
      <c r="C11" s="450">
        <f>C15+C17</f>
        <v>0</v>
      </c>
      <c r="D11" s="450">
        <f>D15+D17</f>
        <v>0</v>
      </c>
    </row>
    <row r="12" spans="1:6" ht="54.75" hidden="1" customHeight="1" outlineLevel="1">
      <c r="A12" s="425" t="s">
        <v>498</v>
      </c>
      <c r="B12" s="426" t="s">
        <v>499</v>
      </c>
      <c r="C12" s="455">
        <f>C13</f>
        <v>0</v>
      </c>
      <c r="D12" s="456">
        <f>D13</f>
        <v>0</v>
      </c>
    </row>
    <row r="13" spans="1:6" ht="55.5" hidden="1" customHeight="1" outlineLevel="1">
      <c r="A13" s="425" t="s">
        <v>500</v>
      </c>
      <c r="B13" s="426" t="s">
        <v>501</v>
      </c>
      <c r="C13" s="457">
        <f>C14</f>
        <v>0</v>
      </c>
      <c r="D13" s="458">
        <f>D14</f>
        <v>0</v>
      </c>
    </row>
    <row r="14" spans="1:6" ht="52.5" hidden="1" customHeight="1" outlineLevel="1">
      <c r="A14" s="425" t="s">
        <v>530</v>
      </c>
      <c r="B14" s="426" t="s">
        <v>503</v>
      </c>
      <c r="C14" s="458">
        <v>0</v>
      </c>
      <c r="D14" s="458"/>
    </row>
    <row r="15" spans="1:6" ht="52.5" customHeight="1" outlineLevel="1">
      <c r="A15" s="423" t="s">
        <v>500</v>
      </c>
      <c r="B15" s="430" t="s">
        <v>501</v>
      </c>
      <c r="C15" s="456">
        <f>C16</f>
        <v>0</v>
      </c>
      <c r="D15" s="456">
        <f>D16</f>
        <v>0</v>
      </c>
    </row>
    <row r="16" spans="1:6" ht="63" customHeight="1" outlineLevel="1">
      <c r="A16" s="425" t="s">
        <v>530</v>
      </c>
      <c r="B16" s="426" t="s">
        <v>503</v>
      </c>
      <c r="C16" s="458">
        <v>0</v>
      </c>
      <c r="D16" s="458">
        <v>0</v>
      </c>
    </row>
    <row r="17" spans="1:4" ht="45.6" customHeight="1">
      <c r="A17" s="423" t="s">
        <v>504</v>
      </c>
      <c r="B17" s="430" t="s">
        <v>505</v>
      </c>
      <c r="C17" s="450">
        <f>C18</f>
        <v>0</v>
      </c>
      <c r="D17" s="450">
        <f>D18</f>
        <v>0</v>
      </c>
    </row>
    <row r="18" spans="1:4" ht="43.15" customHeight="1">
      <c r="A18" s="425" t="s">
        <v>531</v>
      </c>
      <c r="B18" s="426" t="s">
        <v>532</v>
      </c>
      <c r="C18" s="453">
        <v>0</v>
      </c>
      <c r="D18" s="453">
        <v>0</v>
      </c>
    </row>
    <row r="19" spans="1:4" ht="34.15" customHeight="1">
      <c r="A19" s="423" t="s">
        <v>507</v>
      </c>
      <c r="B19" s="424" t="s">
        <v>508</v>
      </c>
      <c r="C19" s="459">
        <v>0</v>
      </c>
      <c r="D19" s="459">
        <v>0</v>
      </c>
    </row>
    <row r="20" spans="1:4" ht="50.45" customHeight="1">
      <c r="A20" s="423" t="s">
        <v>509</v>
      </c>
      <c r="B20" s="424" t="s">
        <v>510</v>
      </c>
      <c r="C20" s="460">
        <v>0</v>
      </c>
      <c r="D20" s="460">
        <v>0</v>
      </c>
    </row>
    <row r="21" spans="1:4" ht="51.6" customHeight="1">
      <c r="A21" s="425" t="s">
        <v>511</v>
      </c>
      <c r="B21" s="54" t="s">
        <v>175</v>
      </c>
      <c r="C21" s="460">
        <v>0</v>
      </c>
      <c r="D21" s="460">
        <v>0</v>
      </c>
    </row>
    <row r="22" spans="1:4" ht="58.9" customHeight="1">
      <c r="A22" s="425" t="s">
        <v>512</v>
      </c>
      <c r="B22" s="54" t="s">
        <v>175</v>
      </c>
      <c r="C22" s="460">
        <v>0</v>
      </c>
      <c r="D22" s="460">
        <v>0</v>
      </c>
    </row>
    <row r="23" spans="1:4" ht="50.25" customHeight="1">
      <c r="A23" s="423" t="s">
        <v>513</v>
      </c>
      <c r="B23" s="424" t="s">
        <v>514</v>
      </c>
      <c r="C23" s="459">
        <f t="shared" ref="C23:D25" si="0">+C24</f>
        <v>0</v>
      </c>
      <c r="D23" s="459">
        <f t="shared" si="0"/>
        <v>0</v>
      </c>
    </row>
    <row r="24" spans="1:4" ht="40.5" customHeight="1">
      <c r="A24" s="425" t="s">
        <v>515</v>
      </c>
      <c r="B24" s="426" t="s">
        <v>516</v>
      </c>
      <c r="C24" s="461">
        <f t="shared" si="0"/>
        <v>0</v>
      </c>
      <c r="D24" s="461">
        <f t="shared" si="0"/>
        <v>0</v>
      </c>
    </row>
    <row r="25" spans="1:4" ht="126.75">
      <c r="A25" s="425" t="s">
        <v>517</v>
      </c>
      <c r="B25" s="426" t="s">
        <v>518</v>
      </c>
      <c r="C25" s="461">
        <f t="shared" si="0"/>
        <v>0</v>
      </c>
      <c r="D25" s="461">
        <f t="shared" si="0"/>
        <v>0</v>
      </c>
    </row>
    <row r="26" spans="1:4" ht="126.75">
      <c r="A26" s="425" t="s">
        <v>519</v>
      </c>
      <c r="B26" s="426" t="s">
        <v>520</v>
      </c>
      <c r="C26" s="461">
        <v>0</v>
      </c>
      <c r="D26" s="461">
        <v>0</v>
      </c>
    </row>
    <row r="27" spans="1:4" ht="36" customHeight="1">
      <c r="B27" s="462"/>
    </row>
    <row r="28" spans="1:4" ht="54" customHeight="1">
      <c r="B28" s="462"/>
    </row>
    <row r="29" spans="1:4" ht="69.599999999999994" customHeight="1">
      <c r="B29" s="462"/>
    </row>
    <row r="30" spans="1:4" ht="31.5" customHeight="1">
      <c r="B30" s="462"/>
    </row>
    <row r="31" spans="1:4" ht="52.9" customHeight="1">
      <c r="B31" s="462"/>
    </row>
    <row r="32" spans="1:4" ht="69" customHeight="1">
      <c r="B32" s="462"/>
    </row>
    <row r="35" spans="2:2">
      <c r="B35" s="462"/>
    </row>
    <row r="37" spans="2:2" ht="59.25" customHeight="1">
      <c r="B37" s="462"/>
    </row>
  </sheetData>
  <mergeCells count="2">
    <mergeCell ref="C1:D1"/>
    <mergeCell ref="A2:D2"/>
  </mergeCells>
  <pageMargins left="1.1812499999999999" right="0.39374999999999999" top="0.78749999999999998" bottom="0.78749999999999998" header="0.51180555555555496" footer="0.51180555555555496"/>
  <pageSetup paperSize="9" scale="65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Normal="100" workbookViewId="0">
      <selection activeCell="K13" sqref="K13"/>
    </sheetView>
  </sheetViews>
  <sheetFormatPr defaultColWidth="8.85546875"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20.5703125" customWidth="1"/>
  </cols>
  <sheetData>
    <row r="1" spans="1:8" ht="129" customHeight="1">
      <c r="A1" s="463"/>
      <c r="B1" s="463"/>
      <c r="C1" s="463"/>
      <c r="D1" s="463"/>
      <c r="E1" s="463"/>
      <c r="F1" s="559" t="s">
        <v>533</v>
      </c>
      <c r="G1" s="559"/>
      <c r="H1" s="559"/>
    </row>
    <row r="2" spans="1:8">
      <c r="A2" s="463"/>
      <c r="B2" s="463"/>
      <c r="C2" s="463"/>
      <c r="D2" s="463"/>
      <c r="E2" s="463"/>
      <c r="F2" s="560"/>
      <c r="G2" s="560"/>
    </row>
    <row r="3" spans="1:8" ht="43.15" customHeight="1">
      <c r="A3" s="561" t="s">
        <v>534</v>
      </c>
      <c r="B3" s="561"/>
      <c r="C3" s="561"/>
      <c r="D3" s="561"/>
      <c r="E3" s="561"/>
      <c r="F3" s="561"/>
      <c r="G3" s="561"/>
    </row>
    <row r="4" spans="1:8" ht="15.75">
      <c r="A4" s="464"/>
      <c r="B4" s="465"/>
      <c r="C4" s="465"/>
      <c r="D4" s="465"/>
      <c r="E4" s="465"/>
      <c r="F4" s="465"/>
      <c r="G4" s="465"/>
    </row>
    <row r="5" spans="1:8" ht="15.75" customHeight="1">
      <c r="A5" s="561" t="s">
        <v>535</v>
      </c>
      <c r="B5" s="561"/>
      <c r="C5" s="561"/>
      <c r="D5" s="561"/>
      <c r="E5" s="561"/>
      <c r="F5" s="561"/>
      <c r="G5" s="561"/>
    </row>
    <row r="6" spans="1:8" ht="15.75">
      <c r="A6" s="466"/>
      <c r="B6" s="466"/>
      <c r="C6" s="466"/>
      <c r="D6" s="466"/>
      <c r="E6" s="466"/>
      <c r="F6" s="466"/>
      <c r="G6" s="467" t="s">
        <v>536</v>
      </c>
    </row>
    <row r="7" spans="1:8" ht="75">
      <c r="A7" s="468" t="s">
        <v>470</v>
      </c>
      <c r="B7" s="469" t="s">
        <v>537</v>
      </c>
      <c r="C7" s="468" t="s">
        <v>538</v>
      </c>
      <c r="D7" s="468" t="s">
        <v>539</v>
      </c>
      <c r="E7" s="468" t="s">
        <v>540</v>
      </c>
      <c r="F7" s="468" t="s">
        <v>541</v>
      </c>
      <c r="G7" s="468" t="s">
        <v>542</v>
      </c>
    </row>
    <row r="8" spans="1:8" ht="15.75">
      <c r="A8" s="470">
        <v>1</v>
      </c>
      <c r="B8" s="470" t="s">
        <v>543</v>
      </c>
      <c r="C8" s="470" t="s">
        <v>544</v>
      </c>
      <c r="D8" s="470" t="s">
        <v>544</v>
      </c>
      <c r="E8" s="470" t="s">
        <v>544</v>
      </c>
      <c r="F8" s="470" t="s">
        <v>544</v>
      </c>
      <c r="G8" s="470" t="s">
        <v>544</v>
      </c>
    </row>
    <row r="9" spans="1:8" ht="15.75">
      <c r="A9" s="471"/>
      <c r="B9" s="472"/>
      <c r="C9" s="472"/>
      <c r="D9" s="473"/>
      <c r="E9" s="473"/>
      <c r="F9" s="473"/>
      <c r="G9" s="474"/>
    </row>
    <row r="10" spans="1:8" ht="58.9" customHeight="1">
      <c r="A10" s="561" t="s">
        <v>545</v>
      </c>
      <c r="B10" s="561"/>
      <c r="C10" s="561"/>
      <c r="D10" s="561"/>
      <c r="E10" s="561"/>
      <c r="F10" s="561"/>
      <c r="G10" s="561"/>
    </row>
    <row r="11" spans="1:8" ht="15.75">
      <c r="A11" s="475"/>
      <c r="B11" s="476"/>
      <c r="C11" s="476"/>
      <c r="D11" s="476"/>
      <c r="E11" s="477"/>
      <c r="F11" s="478"/>
      <c r="G11" s="478" t="s">
        <v>536</v>
      </c>
    </row>
    <row r="12" spans="1:8" ht="15" customHeight="1">
      <c r="A12" s="557" t="s">
        <v>546</v>
      </c>
      <c r="B12" s="557"/>
      <c r="C12" s="557"/>
      <c r="D12" s="557"/>
      <c r="E12" s="557"/>
      <c r="F12" s="557"/>
      <c r="G12" s="558" t="s">
        <v>441</v>
      </c>
    </row>
    <row r="13" spans="1:8" ht="26.45" customHeight="1">
      <c r="A13" s="557"/>
      <c r="B13" s="557"/>
      <c r="C13" s="557"/>
      <c r="D13" s="557"/>
      <c r="E13" s="557"/>
      <c r="F13" s="557"/>
      <c r="G13" s="558"/>
    </row>
    <row r="14" spans="1:8" ht="31.9" customHeight="1">
      <c r="A14" s="557" t="s">
        <v>547</v>
      </c>
      <c r="B14" s="557"/>
      <c r="C14" s="557"/>
      <c r="D14" s="557"/>
      <c r="E14" s="557"/>
      <c r="F14" s="557"/>
      <c r="G14" s="479">
        <v>0</v>
      </c>
    </row>
    <row r="15" spans="1:8" ht="15.75">
      <c r="A15" s="477"/>
      <c r="B15" s="477"/>
      <c r="C15" s="477"/>
      <c r="D15" s="477"/>
      <c r="E15" s="477"/>
      <c r="F15" s="480"/>
      <c r="G15" s="477"/>
    </row>
  </sheetData>
  <mergeCells count="8">
    <mergeCell ref="A12:F13"/>
    <mergeCell ref="G12:G13"/>
    <mergeCell ref="A14:F14"/>
    <mergeCell ref="F1:H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BL11"/>
  <sheetViews>
    <sheetView view="pageBreakPreview" zoomScaleNormal="100" workbookViewId="0">
      <selection activeCell="B1" sqref="B1"/>
    </sheetView>
  </sheetViews>
  <sheetFormatPr defaultColWidth="9.140625" defaultRowHeight="15.75"/>
  <cols>
    <col min="1" max="1" width="9.85546875" style="481" customWidth="1"/>
    <col min="2" max="2" width="67.5703125" style="482" customWidth="1"/>
    <col min="3" max="3" width="19.140625" style="483" customWidth="1"/>
    <col min="4" max="64" width="9.140625" style="481"/>
  </cols>
  <sheetData>
    <row r="1" spans="1:4" ht="240" customHeight="1">
      <c r="A1" s="391"/>
      <c r="B1" s="391"/>
      <c r="C1" s="555" t="s">
        <v>594</v>
      </c>
      <c r="D1" s="555"/>
    </row>
    <row r="2" spans="1:4" ht="20.45" customHeight="1">
      <c r="A2" s="57"/>
      <c r="B2" s="484"/>
      <c r="C2" s="484"/>
    </row>
    <row r="3" spans="1:4" ht="39" customHeight="1">
      <c r="A3" s="562" t="s">
        <v>548</v>
      </c>
      <c r="B3" s="562"/>
      <c r="C3" s="562"/>
    </row>
    <row r="4" spans="1:4" ht="15" customHeight="1">
      <c r="A4" s="539" t="s">
        <v>470</v>
      </c>
      <c r="B4" s="539" t="s">
        <v>180</v>
      </c>
      <c r="C4" s="563" t="s">
        <v>441</v>
      </c>
    </row>
    <row r="5" spans="1:4">
      <c r="A5" s="539"/>
      <c r="B5" s="539"/>
      <c r="C5" s="563"/>
    </row>
    <row r="6" spans="1:4" ht="25.5">
      <c r="A6" s="485" t="s">
        <v>471</v>
      </c>
      <c r="B6" s="486" t="s">
        <v>472</v>
      </c>
      <c r="C6" s="487"/>
    </row>
    <row r="7" spans="1:4" ht="32.25">
      <c r="A7" s="488">
        <v>1</v>
      </c>
      <c r="B7" s="489" t="s">
        <v>549</v>
      </c>
      <c r="C7" s="490">
        <v>0</v>
      </c>
    </row>
    <row r="8" spans="1:4">
      <c r="A8" s="491"/>
      <c r="B8" s="492" t="s">
        <v>475</v>
      </c>
      <c r="C8" s="493">
        <f>C7</f>
        <v>0</v>
      </c>
    </row>
    <row r="9" spans="1:4">
      <c r="A9" s="485" t="s">
        <v>476</v>
      </c>
      <c r="B9" s="486" t="s">
        <v>477</v>
      </c>
      <c r="C9" s="493"/>
    </row>
    <row r="10" spans="1:4" ht="63.75">
      <c r="A10" s="488">
        <v>1</v>
      </c>
      <c r="B10" s="489" t="s">
        <v>478</v>
      </c>
      <c r="C10" s="490">
        <v>0</v>
      </c>
    </row>
    <row r="11" spans="1:4">
      <c r="A11" s="488" t="s">
        <v>41</v>
      </c>
      <c r="B11" s="494" t="s">
        <v>475</v>
      </c>
      <c r="C11" s="493">
        <f>C10</f>
        <v>0</v>
      </c>
    </row>
  </sheetData>
  <mergeCells count="5">
    <mergeCell ref="C1:D1"/>
    <mergeCell ref="A3:C3"/>
    <mergeCell ref="A4:A5"/>
    <mergeCell ref="B4:B5"/>
    <mergeCell ref="C4:C5"/>
  </mergeCells>
  <pageMargins left="1.1812499999999999" right="0.39374999999999999" top="0.78749999999999998" bottom="0.78749999999999998" header="0.51180555555555496" footer="0.51180555555555496"/>
  <pageSetup paperSize="9" scale="80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topLeftCell="A40" zoomScaleNormal="100" workbookViewId="0">
      <selection activeCell="A3" sqref="A3"/>
    </sheetView>
  </sheetViews>
  <sheetFormatPr defaultColWidth="8.85546875" defaultRowHeight="15" outlineLevelCol="2"/>
  <cols>
    <col min="1" max="1" width="29" customWidth="1"/>
    <col min="2" max="2" width="28.5703125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20" customWidth="1" collapsed="1"/>
  </cols>
  <sheetData>
    <row r="1" spans="1:8" ht="2.25" customHeight="1"/>
    <row r="2" spans="1:8" ht="0.75" customHeight="1">
      <c r="A2" s="21"/>
      <c r="B2" s="22"/>
      <c r="C2" s="22"/>
    </row>
    <row r="3" spans="1:8" ht="120" customHeight="1">
      <c r="A3" s="21"/>
      <c r="B3" s="532" t="s">
        <v>603</v>
      </c>
      <c r="C3" s="532"/>
      <c r="D3" s="532"/>
      <c r="E3" s="532"/>
      <c r="F3" s="532"/>
      <c r="G3" s="532"/>
      <c r="H3" s="532"/>
    </row>
    <row r="4" spans="1:8">
      <c r="A4" s="21"/>
      <c r="B4" s="21"/>
      <c r="C4" s="22"/>
    </row>
    <row r="5" spans="1:8" ht="15.75" customHeight="1">
      <c r="A5" s="533" t="s">
        <v>42</v>
      </c>
      <c r="B5" s="533"/>
      <c r="C5" s="533"/>
      <c r="D5" s="533"/>
      <c r="E5" s="533"/>
      <c r="F5" s="533"/>
      <c r="G5" s="533"/>
      <c r="H5" s="533"/>
    </row>
    <row r="6" spans="1:8" ht="15.75" customHeight="1">
      <c r="A6" s="533"/>
      <c r="B6" s="533"/>
      <c r="C6" s="533"/>
      <c r="D6" s="533"/>
      <c r="E6" s="533"/>
      <c r="F6" s="533"/>
      <c r="G6" s="533"/>
      <c r="H6" s="533"/>
    </row>
    <row r="7" spans="1:8" ht="15.75">
      <c r="A7" s="23"/>
      <c r="B7" s="23"/>
      <c r="C7" s="24"/>
      <c r="D7" s="25"/>
      <c r="E7" s="25"/>
      <c r="F7" s="25"/>
      <c r="G7" s="25"/>
      <c r="H7" s="26"/>
    </row>
    <row r="8" spans="1:8" ht="47.25" customHeight="1">
      <c r="A8" s="534" t="s">
        <v>43</v>
      </c>
      <c r="B8" s="534" t="s">
        <v>44</v>
      </c>
      <c r="C8" s="535" t="s">
        <v>45</v>
      </c>
      <c r="D8" s="536" t="s">
        <v>46</v>
      </c>
      <c r="E8" s="536" t="s">
        <v>47</v>
      </c>
      <c r="F8" s="536" t="s">
        <v>48</v>
      </c>
      <c r="G8" s="536" t="s">
        <v>49</v>
      </c>
      <c r="H8" s="537" t="s">
        <v>50</v>
      </c>
    </row>
    <row r="9" spans="1:8" ht="15" customHeight="1">
      <c r="A9" s="534"/>
      <c r="B9" s="534"/>
      <c r="C9" s="535"/>
      <c r="D9" s="536"/>
      <c r="E9" s="536"/>
      <c r="F9" s="536"/>
      <c r="G9" s="536"/>
      <c r="H9" s="537"/>
    </row>
    <row r="10" spans="1:8" ht="15.75">
      <c r="A10" s="29"/>
      <c r="B10" s="27" t="s">
        <v>51</v>
      </c>
      <c r="C10" s="28">
        <f>C11+C28</f>
        <v>5346.54</v>
      </c>
      <c r="D10" s="30">
        <f>SUM(D11:D36)</f>
        <v>577.21</v>
      </c>
      <c r="E10" s="30">
        <f>SUM(E11:E36)</f>
        <v>235</v>
      </c>
      <c r="F10" s="30">
        <f>SUM(F11:F36)</f>
        <v>40</v>
      </c>
      <c r="G10" s="30">
        <f>SUM(G11:G36)</f>
        <v>145.55000000000001</v>
      </c>
      <c r="H10" s="31">
        <f>H11+H28</f>
        <v>7213</v>
      </c>
    </row>
    <row r="11" spans="1:8" ht="47.25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31">
        <f>H12+H14+H18+H25</f>
        <v>4612</v>
      </c>
    </row>
    <row r="12" spans="1:8" ht="31.5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31">
        <f>H13</f>
        <v>85</v>
      </c>
    </row>
    <row r="13" spans="1:8" ht="31.5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35">
        <v>85</v>
      </c>
    </row>
    <row r="14" spans="1:8" ht="31.5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31">
        <f>H15+H16+H17</f>
        <v>307</v>
      </c>
    </row>
    <row r="15" spans="1:8" ht="47.25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35">
        <v>157</v>
      </c>
    </row>
    <row r="16" spans="1:8" ht="94.5" hidden="1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35">
        <v>0</v>
      </c>
    </row>
    <row r="17" spans="1:8" ht="78.75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150</v>
      </c>
    </row>
    <row r="18" spans="1:8" ht="15.75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31">
        <f>H19+H20</f>
        <v>1100</v>
      </c>
    </row>
    <row r="19" spans="1:8" ht="126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35">
        <v>200</v>
      </c>
    </row>
    <row r="20" spans="1:8" ht="15.75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900</v>
      </c>
    </row>
    <row r="21" spans="1:8" ht="141.75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35">
        <v>400</v>
      </c>
    </row>
    <row r="22" spans="1:8" ht="141.75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500</v>
      </c>
    </row>
    <row r="23" spans="1:8" ht="63" hidden="1">
      <c r="A23" s="36" t="s">
        <v>69</v>
      </c>
      <c r="B23" s="27" t="s">
        <v>70</v>
      </c>
      <c r="C23" s="28"/>
      <c r="D23" s="30"/>
      <c r="E23" s="30"/>
      <c r="F23" s="30"/>
      <c r="G23" s="30"/>
      <c r="H23" s="31">
        <f>H24</f>
        <v>0</v>
      </c>
    </row>
    <row r="24" spans="1:8" ht="78.75" hidden="1">
      <c r="A24" s="37" t="s">
        <v>71</v>
      </c>
      <c r="B24" s="33" t="s">
        <v>72</v>
      </c>
      <c r="C24" s="34"/>
      <c r="D24" s="32"/>
      <c r="E24" s="32"/>
      <c r="F24" s="32"/>
      <c r="G24" s="32"/>
      <c r="H24" s="35">
        <v>0</v>
      </c>
    </row>
    <row r="25" spans="1:8" ht="15.75">
      <c r="A25" s="36" t="s">
        <v>73</v>
      </c>
      <c r="B25" s="27"/>
      <c r="C25" s="34"/>
      <c r="D25" s="32"/>
      <c r="E25" s="32"/>
      <c r="F25" s="32"/>
      <c r="G25" s="32"/>
      <c r="H25" s="31">
        <f>H26</f>
        <v>3120</v>
      </c>
    </row>
    <row r="26" spans="1:8" ht="63">
      <c r="A26" s="37" t="s">
        <v>69</v>
      </c>
      <c r="B26" s="37" t="s">
        <v>74</v>
      </c>
      <c r="C26" s="34"/>
      <c r="D26" s="32"/>
      <c r="E26" s="32"/>
      <c r="F26" s="32"/>
      <c r="G26" s="32"/>
      <c r="H26" s="35">
        <f>H27</f>
        <v>3120</v>
      </c>
    </row>
    <row r="27" spans="1:8" ht="247.5">
      <c r="A27" s="37" t="s">
        <v>75</v>
      </c>
      <c r="B27" s="38" t="s">
        <v>76</v>
      </c>
      <c r="C27" s="34"/>
      <c r="D27" s="32"/>
      <c r="E27" s="32"/>
      <c r="F27" s="32"/>
      <c r="G27" s="32"/>
      <c r="H27" s="35">
        <v>3120</v>
      </c>
    </row>
    <row r="28" spans="1:8" ht="31.5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31">
        <f>H29</f>
        <v>2601</v>
      </c>
    </row>
    <row r="29" spans="1:8" ht="78.75">
      <c r="A29" s="27" t="s">
        <v>79</v>
      </c>
      <c r="B29" s="27" t="s">
        <v>80</v>
      </c>
      <c r="C29" s="28">
        <f>C30+C31+C32+C33+C34+C36</f>
        <v>4531.54</v>
      </c>
      <c r="D29" s="32"/>
      <c r="E29" s="32"/>
      <c r="F29" s="32"/>
      <c r="G29" s="32"/>
      <c r="H29" s="31">
        <f>H30+H31+H32+H33+H34</f>
        <v>2601</v>
      </c>
    </row>
    <row r="30" spans="1:8" ht="63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35">
        <v>570.6</v>
      </c>
    </row>
    <row r="31" spans="1:8" ht="110.25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35">
        <v>245.7</v>
      </c>
    </row>
    <row r="32" spans="1:8" ht="110.25">
      <c r="A32" s="33" t="s">
        <v>85</v>
      </c>
      <c r="B32" s="33" t="s">
        <v>86</v>
      </c>
      <c r="C32" s="34">
        <v>822</v>
      </c>
      <c r="D32" s="32"/>
      <c r="E32" s="32"/>
      <c r="F32" s="32"/>
      <c r="G32" s="32">
        <v>85.55</v>
      </c>
      <c r="H32" s="35">
        <v>755.7</v>
      </c>
    </row>
    <row r="33" spans="1:8" ht="94.5">
      <c r="A33" s="37" t="s">
        <v>87</v>
      </c>
      <c r="B33" s="33" t="s">
        <v>88</v>
      </c>
      <c r="C33" s="34">
        <v>1401.2</v>
      </c>
      <c r="D33" s="32"/>
      <c r="E33" s="32"/>
      <c r="F33" s="32"/>
      <c r="G33" s="32"/>
      <c r="H33" s="35">
        <v>729</v>
      </c>
    </row>
    <row r="34" spans="1:8" ht="126">
      <c r="A34" s="37" t="s">
        <v>89</v>
      </c>
      <c r="B34" s="33" t="s">
        <v>90</v>
      </c>
      <c r="C34" s="34">
        <v>626.95000000000005</v>
      </c>
      <c r="D34" s="32"/>
      <c r="E34" s="32"/>
      <c r="F34" s="32"/>
      <c r="G34" s="32"/>
      <c r="H34" s="35">
        <v>300</v>
      </c>
    </row>
    <row r="35" spans="1:8" ht="46.15" hidden="1" customHeight="1">
      <c r="A35" s="39" t="s">
        <v>91</v>
      </c>
      <c r="B35" s="40" t="s">
        <v>92</v>
      </c>
      <c r="C35" s="41">
        <v>0</v>
      </c>
      <c r="D35" s="42"/>
      <c r="E35" s="42">
        <v>190</v>
      </c>
      <c r="F35" s="42"/>
      <c r="G35" s="42"/>
      <c r="H35" s="43">
        <v>0</v>
      </c>
    </row>
    <row r="36" spans="1:8" ht="113.25" hidden="1">
      <c r="A36" s="44" t="s">
        <v>93</v>
      </c>
      <c r="B36" s="45" t="s">
        <v>94</v>
      </c>
      <c r="C36" s="46" t="s">
        <v>95</v>
      </c>
      <c r="D36" s="47">
        <v>577.21</v>
      </c>
      <c r="E36" s="47"/>
      <c r="F36" s="47"/>
      <c r="G36" s="47"/>
      <c r="H36" s="48">
        <v>0</v>
      </c>
    </row>
  </sheetData>
  <mergeCells count="10">
    <mergeCell ref="B3:H3"/>
    <mergeCell ref="A5:H6"/>
    <mergeCell ref="A8:A9"/>
    <mergeCell ref="B8:B9"/>
    <mergeCell ref="C8:C9"/>
    <mergeCell ref="D8:D9"/>
    <mergeCell ref="E8:E9"/>
    <mergeCell ref="F8:F9"/>
    <mergeCell ref="G8:G9"/>
    <mergeCell ref="H8:H9"/>
  </mergeCells>
  <pageMargins left="0.32986111111111099" right="0.3" top="0.75" bottom="0.75" header="0.51180555555555496" footer="0.51180555555555496"/>
  <pageSetup paperSize="9" firstPageNumber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Normal="100" workbookViewId="0">
      <selection activeCell="F12" sqref="F12"/>
    </sheetView>
  </sheetViews>
  <sheetFormatPr defaultColWidth="8.85546875"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18.140625" customWidth="1"/>
  </cols>
  <sheetData>
    <row r="1" spans="1:8" ht="132.75" customHeight="1">
      <c r="A1" s="463"/>
      <c r="B1" s="463"/>
      <c r="C1" s="463"/>
      <c r="D1" s="463"/>
      <c r="E1" s="463"/>
      <c r="F1" s="559" t="s">
        <v>550</v>
      </c>
      <c r="G1" s="559"/>
      <c r="H1" s="559"/>
    </row>
    <row r="2" spans="1:8">
      <c r="A2" s="463"/>
      <c r="B2" s="463"/>
      <c r="C2" s="463"/>
      <c r="D2" s="463"/>
      <c r="E2" s="463"/>
      <c r="F2" s="560"/>
      <c r="G2" s="560"/>
    </row>
    <row r="3" spans="1:8" ht="42.6" customHeight="1">
      <c r="A3" s="561" t="s">
        <v>551</v>
      </c>
      <c r="B3" s="561"/>
      <c r="C3" s="561"/>
      <c r="D3" s="561"/>
      <c r="E3" s="561"/>
      <c r="F3" s="561"/>
      <c r="G3" s="561"/>
    </row>
    <row r="4" spans="1:8" ht="15.75">
      <c r="A4" s="464"/>
      <c r="B4" s="465"/>
      <c r="C4" s="465"/>
      <c r="D4" s="465"/>
      <c r="E4" s="465"/>
      <c r="F4" s="465"/>
      <c r="G4" s="465"/>
    </row>
    <row r="5" spans="1:8" ht="15.75" customHeight="1">
      <c r="A5" s="561" t="s">
        <v>552</v>
      </c>
      <c r="B5" s="561"/>
      <c r="C5" s="561"/>
      <c r="D5" s="561"/>
      <c r="E5" s="561"/>
      <c r="F5" s="561"/>
      <c r="G5" s="561"/>
    </row>
    <row r="6" spans="1:8" ht="15.75">
      <c r="A6" s="466"/>
      <c r="B6" s="466"/>
      <c r="C6" s="466"/>
      <c r="D6" s="466"/>
      <c r="E6" s="466"/>
      <c r="F6" s="466"/>
      <c r="G6" s="467" t="s">
        <v>536</v>
      </c>
    </row>
    <row r="7" spans="1:8" ht="90">
      <c r="A7" s="468" t="s">
        <v>470</v>
      </c>
      <c r="B7" s="469" t="s">
        <v>537</v>
      </c>
      <c r="C7" s="468" t="s">
        <v>538</v>
      </c>
      <c r="D7" s="468" t="s">
        <v>539</v>
      </c>
      <c r="E7" s="468" t="s">
        <v>540</v>
      </c>
      <c r="F7" s="468" t="s">
        <v>541</v>
      </c>
      <c r="G7" s="468" t="s">
        <v>542</v>
      </c>
    </row>
    <row r="8" spans="1:8" ht="15.75">
      <c r="A8" s="470">
        <v>1</v>
      </c>
      <c r="B8" s="470" t="s">
        <v>543</v>
      </c>
      <c r="C8" s="470" t="s">
        <v>544</v>
      </c>
      <c r="D8" s="470" t="s">
        <v>544</v>
      </c>
      <c r="E8" s="470" t="s">
        <v>544</v>
      </c>
      <c r="F8" s="470" t="s">
        <v>544</v>
      </c>
      <c r="G8" s="470" t="s">
        <v>544</v>
      </c>
    </row>
    <row r="9" spans="1:8" ht="15.75">
      <c r="A9" s="471"/>
      <c r="B9" s="472"/>
      <c r="C9" s="472"/>
      <c r="D9" s="473"/>
      <c r="E9" s="473"/>
      <c r="F9" s="473"/>
      <c r="G9" s="474"/>
    </row>
    <row r="10" spans="1:8" ht="51.6" customHeight="1">
      <c r="A10" s="561" t="s">
        <v>545</v>
      </c>
      <c r="B10" s="561"/>
      <c r="C10" s="561"/>
      <c r="D10" s="561"/>
      <c r="E10" s="561"/>
      <c r="F10" s="561"/>
      <c r="G10" s="561"/>
    </row>
    <row r="11" spans="1:8" ht="15.75">
      <c r="A11" s="475"/>
      <c r="B11" s="476"/>
      <c r="C11" s="476"/>
      <c r="D11" s="476"/>
      <c r="E11" s="477"/>
      <c r="F11" s="478"/>
      <c r="G11" s="478" t="s">
        <v>536</v>
      </c>
    </row>
    <row r="12" spans="1:8" ht="15.75" customHeight="1">
      <c r="A12" s="557" t="s">
        <v>546</v>
      </c>
      <c r="B12" s="557"/>
      <c r="C12" s="557"/>
      <c r="D12" s="557"/>
      <c r="E12" s="557"/>
      <c r="F12" s="564" t="s">
        <v>441</v>
      </c>
      <c r="G12" s="564"/>
    </row>
    <row r="13" spans="1:8">
      <c r="A13" s="557"/>
      <c r="B13" s="557"/>
      <c r="C13" s="557"/>
      <c r="D13" s="557"/>
      <c r="E13" s="557"/>
      <c r="F13" s="495" t="s">
        <v>466</v>
      </c>
      <c r="G13" s="496" t="s">
        <v>524</v>
      </c>
    </row>
    <row r="14" spans="1:8" ht="59.45" customHeight="1">
      <c r="A14" s="557" t="s">
        <v>553</v>
      </c>
      <c r="B14" s="557"/>
      <c r="C14" s="557"/>
      <c r="D14" s="557"/>
      <c r="E14" s="557"/>
      <c r="F14" s="497">
        <v>168.9</v>
      </c>
      <c r="G14" s="497">
        <v>172.7</v>
      </c>
    </row>
    <row r="15" spans="1:8" ht="15.75">
      <c r="A15" s="477"/>
      <c r="B15" s="477"/>
      <c r="C15" s="477"/>
      <c r="D15" s="477"/>
      <c r="E15" s="477"/>
      <c r="F15" s="480"/>
      <c r="G15" s="477"/>
    </row>
    <row r="16" spans="1:8" ht="15.75">
      <c r="A16" s="477"/>
      <c r="B16" s="477"/>
      <c r="C16" s="477"/>
      <c r="D16" s="477"/>
      <c r="E16" s="477"/>
      <c r="F16" s="480"/>
      <c r="G16" s="477"/>
    </row>
    <row r="17" spans="1:7" ht="15.75">
      <c r="A17" s="477"/>
      <c r="B17" s="477"/>
      <c r="C17" s="477"/>
      <c r="D17" s="477"/>
      <c r="E17" s="477"/>
      <c r="F17" s="480"/>
      <c r="G17" s="477"/>
    </row>
  </sheetData>
  <mergeCells count="8">
    <mergeCell ref="A12:E13"/>
    <mergeCell ref="F12:G12"/>
    <mergeCell ref="A14:E14"/>
    <mergeCell ref="F1:H1"/>
    <mergeCell ref="F2:G2"/>
    <mergeCell ref="A3:G3"/>
    <mergeCell ref="A5:G5"/>
    <mergeCell ref="A10:G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2"/>
  <sheetViews>
    <sheetView view="pageBreakPreview" zoomScaleNormal="100" workbookViewId="0">
      <selection activeCell="G9" sqref="G9"/>
    </sheetView>
  </sheetViews>
  <sheetFormatPr defaultColWidth="8.85546875" defaultRowHeight="15.75"/>
  <cols>
    <col min="1" max="1" width="17.7109375" style="54" customWidth="1"/>
    <col min="2" max="2" width="27.28515625" style="54" customWidth="1"/>
    <col min="3" max="3" width="68.7109375" style="54" customWidth="1"/>
    <col min="4" max="64" width="8.85546875" style="54"/>
  </cols>
  <sheetData>
    <row r="1" spans="1:3" ht="18" customHeight="1">
      <c r="A1" s="54" t="e">
        <f ca="1">A1:C11</f>
        <v>#VALUE!</v>
      </c>
      <c r="C1" s="381" t="s">
        <v>104</v>
      </c>
    </row>
    <row r="2" spans="1:3" ht="82.5" customHeight="1">
      <c r="A2" s="56"/>
      <c r="C2" s="57" t="s">
        <v>554</v>
      </c>
    </row>
    <row r="3" spans="1:3">
      <c r="A3" s="56"/>
    </row>
    <row r="4" spans="1:3" ht="43.15" customHeight="1">
      <c r="A4" s="531" t="s">
        <v>105</v>
      </c>
      <c r="B4" s="531"/>
      <c r="C4" s="531"/>
    </row>
    <row r="5" spans="1:3">
      <c r="A5" s="58"/>
    </row>
    <row r="6" spans="1:3" ht="39.6" customHeight="1">
      <c r="A6" s="539" t="s">
        <v>106</v>
      </c>
      <c r="B6" s="539"/>
      <c r="C6" s="539" t="s">
        <v>107</v>
      </c>
    </row>
    <row r="7" spans="1:3" ht="75">
      <c r="A7" s="8" t="s">
        <v>108</v>
      </c>
      <c r="B7" s="8" t="s">
        <v>109</v>
      </c>
      <c r="C7" s="539"/>
    </row>
    <row r="8" spans="1:3" ht="25.5">
      <c r="A8" s="59">
        <v>538</v>
      </c>
      <c r="B8" s="60"/>
      <c r="C8" s="59" t="s">
        <v>110</v>
      </c>
    </row>
    <row r="9" spans="1:3" ht="81.599999999999994" customHeight="1">
      <c r="A9" s="8">
        <v>538</v>
      </c>
      <c r="B9" s="8" t="s">
        <v>555</v>
      </c>
      <c r="C9" s="61" t="s">
        <v>112</v>
      </c>
    </row>
    <row r="10" spans="1:3" ht="79.900000000000006" customHeight="1">
      <c r="A10" s="8">
        <v>538</v>
      </c>
      <c r="B10" s="8" t="s">
        <v>556</v>
      </c>
      <c r="C10" s="61" t="s">
        <v>112</v>
      </c>
    </row>
    <row r="11" spans="1:3" ht="94.5">
      <c r="A11" s="8">
        <v>538</v>
      </c>
      <c r="B11" s="8" t="s">
        <v>557</v>
      </c>
      <c r="C11" s="61" t="s">
        <v>16</v>
      </c>
    </row>
    <row r="12" spans="1:3" ht="94.5">
      <c r="A12" s="8">
        <v>538</v>
      </c>
      <c r="B12" s="8" t="s">
        <v>558</v>
      </c>
      <c r="C12" s="61" t="s">
        <v>16</v>
      </c>
    </row>
    <row r="13" spans="1:3" ht="94.5">
      <c r="A13" s="8">
        <v>538</v>
      </c>
      <c r="B13" s="8" t="s">
        <v>559</v>
      </c>
      <c r="C13" s="61" t="s">
        <v>20</v>
      </c>
    </row>
    <row r="14" spans="1:3" ht="78.75">
      <c r="A14" s="8">
        <v>538</v>
      </c>
      <c r="B14" s="8" t="s">
        <v>116</v>
      </c>
      <c r="C14" s="61" t="s">
        <v>117</v>
      </c>
    </row>
    <row r="15" spans="1:3" ht="47.25">
      <c r="A15" s="8">
        <v>538</v>
      </c>
      <c r="B15" s="8" t="s">
        <v>118</v>
      </c>
      <c r="C15" s="61" t="s">
        <v>23</v>
      </c>
    </row>
    <row r="16" spans="1:3" ht="94.5">
      <c r="A16" s="8">
        <v>538</v>
      </c>
      <c r="B16" s="8" t="s">
        <v>119</v>
      </c>
      <c r="C16" s="61" t="s">
        <v>560</v>
      </c>
    </row>
    <row r="17" spans="1:3" ht="31.5">
      <c r="A17" s="8">
        <v>538</v>
      </c>
      <c r="B17" s="8" t="s">
        <v>121</v>
      </c>
      <c r="C17" s="61" t="s">
        <v>29</v>
      </c>
    </row>
    <row r="18" spans="1:3" ht="31.5">
      <c r="A18" s="8">
        <v>538</v>
      </c>
      <c r="B18" s="8" t="s">
        <v>122</v>
      </c>
      <c r="C18" s="61" t="s">
        <v>123</v>
      </c>
    </row>
    <row r="19" spans="1:3" ht="94.5">
      <c r="A19" s="8">
        <v>538</v>
      </c>
      <c r="B19" s="8" t="s">
        <v>124</v>
      </c>
      <c r="C19" s="61" t="s">
        <v>31</v>
      </c>
    </row>
    <row r="20" spans="1:3" ht="110.25">
      <c r="A20" s="8">
        <v>538</v>
      </c>
      <c r="B20" s="8" t="s">
        <v>125</v>
      </c>
      <c r="C20" s="61" t="s">
        <v>32</v>
      </c>
    </row>
    <row r="21" spans="1:3" ht="94.5">
      <c r="A21" s="8">
        <v>538</v>
      </c>
      <c r="B21" s="8" t="s">
        <v>126</v>
      </c>
      <c r="C21" s="61" t="s">
        <v>33</v>
      </c>
    </row>
    <row r="22" spans="1:3" ht="110.25">
      <c r="A22" s="8">
        <v>538</v>
      </c>
      <c r="B22" s="8" t="s">
        <v>127</v>
      </c>
      <c r="C22" s="61" t="s">
        <v>34</v>
      </c>
    </row>
    <row r="23" spans="1:3" ht="63">
      <c r="A23" s="8">
        <v>538</v>
      </c>
      <c r="B23" s="8" t="s">
        <v>128</v>
      </c>
      <c r="C23" s="61" t="s">
        <v>129</v>
      </c>
    </row>
    <row r="24" spans="1:3" ht="47.25">
      <c r="A24" s="8">
        <v>538</v>
      </c>
      <c r="B24" s="8" t="s">
        <v>130</v>
      </c>
      <c r="C24" s="61" t="s">
        <v>37</v>
      </c>
    </row>
    <row r="25" spans="1:3" ht="31.5">
      <c r="A25" s="8">
        <v>538</v>
      </c>
      <c r="B25" s="8" t="s">
        <v>131</v>
      </c>
      <c r="C25" s="61" t="s">
        <v>132</v>
      </c>
    </row>
    <row r="26" spans="1:3" ht="31.5">
      <c r="A26" s="8">
        <v>538</v>
      </c>
      <c r="B26" s="8" t="s">
        <v>133</v>
      </c>
      <c r="C26" s="61" t="s">
        <v>40</v>
      </c>
    </row>
    <row r="27" spans="1:3" ht="31.5">
      <c r="A27" s="8">
        <v>538</v>
      </c>
      <c r="B27" s="8" t="s">
        <v>134</v>
      </c>
      <c r="C27" s="61" t="s">
        <v>135</v>
      </c>
    </row>
    <row r="28" spans="1:3" ht="31.5">
      <c r="A28" s="8">
        <v>538</v>
      </c>
      <c r="B28" s="8" t="s">
        <v>561</v>
      </c>
      <c r="C28" s="61" t="s">
        <v>82</v>
      </c>
    </row>
    <row r="29" spans="1:3" ht="31.5">
      <c r="A29" s="8">
        <v>538</v>
      </c>
      <c r="B29" s="8" t="s">
        <v>562</v>
      </c>
      <c r="C29" s="61" t="s">
        <v>92</v>
      </c>
    </row>
    <row r="30" spans="1:3" ht="110.25">
      <c r="A30" s="8">
        <v>538</v>
      </c>
      <c r="B30" s="8" t="s">
        <v>563</v>
      </c>
      <c r="C30" s="61" t="s">
        <v>138</v>
      </c>
    </row>
    <row r="31" spans="1:3" ht="47.25">
      <c r="A31" s="8">
        <v>538</v>
      </c>
      <c r="B31" s="8" t="s">
        <v>564</v>
      </c>
      <c r="C31" s="61" t="s">
        <v>84</v>
      </c>
    </row>
    <row r="32" spans="1:3" ht="63">
      <c r="A32" s="8">
        <v>538</v>
      </c>
      <c r="B32" s="8" t="s">
        <v>565</v>
      </c>
      <c r="C32" s="61" t="s">
        <v>86</v>
      </c>
    </row>
    <row r="33" spans="1:3" ht="47.25">
      <c r="A33" s="8">
        <v>538</v>
      </c>
      <c r="B33" s="8" t="s">
        <v>566</v>
      </c>
      <c r="C33" s="61" t="s">
        <v>567</v>
      </c>
    </row>
    <row r="34" spans="1:3" ht="78.75">
      <c r="A34" s="8">
        <v>538</v>
      </c>
      <c r="B34" s="8" t="s">
        <v>568</v>
      </c>
      <c r="C34" s="61" t="s">
        <v>143</v>
      </c>
    </row>
    <row r="35" spans="1:3" ht="63">
      <c r="A35" s="8">
        <v>538</v>
      </c>
      <c r="B35" s="8" t="s">
        <v>569</v>
      </c>
      <c r="C35" s="61" t="s">
        <v>570</v>
      </c>
    </row>
    <row r="36" spans="1:3" ht="47.25">
      <c r="A36" s="8">
        <v>538</v>
      </c>
      <c r="B36" s="8" t="s">
        <v>571</v>
      </c>
      <c r="C36" s="61" t="s">
        <v>147</v>
      </c>
    </row>
    <row r="37" spans="1:3" ht="38.25" customHeight="1">
      <c r="A37" s="8">
        <v>538</v>
      </c>
      <c r="B37" s="8" t="s">
        <v>572</v>
      </c>
      <c r="C37" s="61" t="s">
        <v>573</v>
      </c>
    </row>
    <row r="38" spans="1:3" ht="31.5">
      <c r="A38" s="8">
        <v>538</v>
      </c>
      <c r="B38" s="8" t="s">
        <v>574</v>
      </c>
      <c r="C38" s="61" t="s">
        <v>151</v>
      </c>
    </row>
    <row r="39" spans="1:3" ht="110.25" customHeight="1">
      <c r="A39" s="8">
        <v>538</v>
      </c>
      <c r="B39" s="8" t="s">
        <v>575</v>
      </c>
      <c r="C39" s="61" t="s">
        <v>576</v>
      </c>
    </row>
    <row r="40" spans="1:3" ht="63" customHeight="1">
      <c r="A40" s="8">
        <v>538</v>
      </c>
      <c r="B40" s="8" t="s">
        <v>577</v>
      </c>
      <c r="C40" s="61" t="s">
        <v>578</v>
      </c>
    </row>
    <row r="41" spans="1:3">
      <c r="A41" s="63"/>
    </row>
    <row r="42" spans="1:3">
      <c r="A42" s="64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BL15"/>
  <sheetViews>
    <sheetView view="pageBreakPreview" zoomScaleNormal="100" workbookViewId="0">
      <selection activeCell="B1" sqref="B1"/>
    </sheetView>
  </sheetViews>
  <sheetFormatPr defaultColWidth="9.140625" defaultRowHeight="15.75"/>
  <cols>
    <col min="1" max="1" width="9.85546875" style="481" customWidth="1"/>
    <col min="2" max="2" width="67.5703125" style="482" customWidth="1"/>
    <col min="3" max="3" width="15.7109375" style="482" customWidth="1"/>
    <col min="4" max="4" width="15.7109375" style="498" customWidth="1"/>
    <col min="5" max="5" width="10.5703125" style="481" customWidth="1"/>
    <col min="6" max="64" width="9.140625" style="481"/>
  </cols>
  <sheetData>
    <row r="1" spans="1:5" ht="249.75" customHeight="1">
      <c r="A1" s="499"/>
      <c r="B1" s="499"/>
      <c r="C1" s="555" t="s">
        <v>595</v>
      </c>
      <c r="D1" s="555"/>
    </row>
    <row r="2" spans="1:5">
      <c r="A2" s="565"/>
      <c r="B2" s="565"/>
      <c r="C2" s="565"/>
      <c r="D2" s="565"/>
    </row>
    <row r="3" spans="1:5" ht="57.4" customHeight="1">
      <c r="A3" s="566" t="s">
        <v>579</v>
      </c>
      <c r="B3" s="566"/>
      <c r="C3" s="566"/>
      <c r="D3" s="566"/>
    </row>
    <row r="4" spans="1:5" ht="15" customHeight="1">
      <c r="A4" s="567" t="s">
        <v>482</v>
      </c>
      <c r="B4" s="567"/>
      <c r="C4" s="567"/>
      <c r="D4" s="567"/>
    </row>
    <row r="5" spans="1:5" ht="15" customHeight="1">
      <c r="A5" s="568" t="s">
        <v>470</v>
      </c>
      <c r="B5" s="568" t="s">
        <v>180</v>
      </c>
      <c r="C5" s="569" t="s">
        <v>441</v>
      </c>
      <c r="D5" s="569"/>
    </row>
    <row r="6" spans="1:5">
      <c r="A6" s="568"/>
      <c r="B6" s="568"/>
      <c r="C6" s="59" t="s">
        <v>524</v>
      </c>
      <c r="D6" s="59" t="s">
        <v>580</v>
      </c>
    </row>
    <row r="7" spans="1:5" ht="27">
      <c r="A7" s="485" t="s">
        <v>471</v>
      </c>
      <c r="B7" s="500" t="s">
        <v>472</v>
      </c>
      <c r="C7" s="501"/>
      <c r="D7" s="501"/>
    </row>
    <row r="8" spans="1:5" ht="32.25">
      <c r="A8" s="488">
        <v>1</v>
      </c>
      <c r="B8" s="489" t="s">
        <v>549</v>
      </c>
      <c r="C8" s="501">
        <v>0</v>
      </c>
      <c r="D8" s="501">
        <v>0</v>
      </c>
      <c r="E8" s="502"/>
    </row>
    <row r="9" spans="1:5" ht="16.5">
      <c r="A9" s="488"/>
      <c r="B9" s="489"/>
      <c r="C9" s="501"/>
      <c r="D9" s="501"/>
    </row>
    <row r="10" spans="1:5">
      <c r="A10" s="491"/>
      <c r="B10" s="503" t="s">
        <v>475</v>
      </c>
      <c r="C10" s="504">
        <f>C8+C9</f>
        <v>0</v>
      </c>
      <c r="D10" s="504">
        <f>SUM(D8:D9)</f>
        <v>0</v>
      </c>
    </row>
    <row r="11" spans="1:5">
      <c r="A11" s="485" t="s">
        <v>476</v>
      </c>
      <c r="B11" s="500" t="s">
        <v>477</v>
      </c>
      <c r="C11" s="501"/>
      <c r="D11" s="505"/>
    </row>
    <row r="12" spans="1:5" ht="63.75">
      <c r="A12" s="488">
        <v>1</v>
      </c>
      <c r="B12" s="489" t="s">
        <v>581</v>
      </c>
      <c r="C12" s="501">
        <v>0</v>
      </c>
      <c r="D12" s="501">
        <v>0</v>
      </c>
    </row>
    <row r="13" spans="1:5" ht="63.75">
      <c r="A13" s="488"/>
      <c r="B13" s="489" t="s">
        <v>478</v>
      </c>
      <c r="C13" s="501">
        <v>0</v>
      </c>
      <c r="D13" s="501">
        <v>0</v>
      </c>
    </row>
    <row r="14" spans="1:5">
      <c r="A14" s="488" t="s">
        <v>41</v>
      </c>
      <c r="B14" s="506" t="s">
        <v>475</v>
      </c>
      <c r="C14" s="493">
        <f>C12+C13</f>
        <v>0</v>
      </c>
      <c r="D14" s="493">
        <f>D12+D13</f>
        <v>0</v>
      </c>
    </row>
    <row r="15" spans="1:5">
      <c r="C15" s="507"/>
      <c r="D15" s="507"/>
    </row>
  </sheetData>
  <mergeCells count="7">
    <mergeCell ref="C1:D1"/>
    <mergeCell ref="A2:D2"/>
    <mergeCell ref="A3:D3"/>
    <mergeCell ref="A4:D4"/>
    <mergeCell ref="A5:A6"/>
    <mergeCell ref="B5:B6"/>
    <mergeCell ref="C5:D5"/>
  </mergeCells>
  <pageMargins left="1.1812499999999999" right="0.39374999999999999" top="0.78749999999999998" bottom="0.78749999999999998" header="0.51180555555555496" footer="0.51180555555555496"/>
  <pageSetup paperSize="9" scale="78" firstPageNumber="0" fitToHeight="0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BL11"/>
  <sheetViews>
    <sheetView view="pageBreakPreview" zoomScaleNormal="100" workbookViewId="0"/>
  </sheetViews>
  <sheetFormatPr defaultColWidth="9.140625" defaultRowHeight="15.75"/>
  <cols>
    <col min="1" max="1" width="9.85546875" style="481" customWidth="1"/>
    <col min="2" max="2" width="67.5703125" style="482" customWidth="1"/>
    <col min="3" max="3" width="19.140625" style="483" customWidth="1"/>
    <col min="4" max="64" width="9.140625" style="481"/>
  </cols>
  <sheetData>
    <row r="1" spans="1:4" ht="243" customHeight="1">
      <c r="A1" s="391"/>
      <c r="B1" s="391"/>
      <c r="C1" s="555" t="s">
        <v>596</v>
      </c>
      <c r="D1" s="555"/>
    </row>
    <row r="2" spans="1:4" ht="20.45" customHeight="1">
      <c r="A2" s="57"/>
      <c r="B2" s="484"/>
      <c r="C2" s="484"/>
    </row>
    <row r="3" spans="1:4" ht="39" customHeight="1">
      <c r="A3" s="562" t="s">
        <v>582</v>
      </c>
      <c r="B3" s="562"/>
      <c r="C3" s="562"/>
    </row>
    <row r="4" spans="1:4" ht="15" customHeight="1">
      <c r="A4" s="539" t="s">
        <v>470</v>
      </c>
      <c r="B4" s="539" t="s">
        <v>180</v>
      </c>
      <c r="C4" s="563" t="s">
        <v>441</v>
      </c>
    </row>
    <row r="5" spans="1:4">
      <c r="A5" s="539"/>
      <c r="B5" s="539"/>
      <c r="C5" s="563"/>
    </row>
    <row r="6" spans="1:4" ht="25.5">
      <c r="A6" s="485" t="s">
        <v>471</v>
      </c>
      <c r="B6" s="486" t="s">
        <v>472</v>
      </c>
      <c r="C6" s="487"/>
    </row>
    <row r="7" spans="1:4" ht="45">
      <c r="A7" s="488">
        <v>1</v>
      </c>
      <c r="B7" s="508" t="s">
        <v>583</v>
      </c>
      <c r="C7" s="490">
        <v>0</v>
      </c>
    </row>
    <row r="8" spans="1:4">
      <c r="A8" s="491"/>
      <c r="B8" s="492" t="s">
        <v>475</v>
      </c>
      <c r="C8" s="493">
        <f>C7</f>
        <v>0</v>
      </c>
    </row>
    <row r="9" spans="1:4">
      <c r="A9" s="485" t="s">
        <v>476</v>
      </c>
      <c r="B9" s="486" t="s">
        <v>477</v>
      </c>
      <c r="C9" s="493"/>
    </row>
    <row r="10" spans="1:4" ht="45">
      <c r="A10" s="488">
        <v>1</v>
      </c>
      <c r="B10" s="508" t="s">
        <v>478</v>
      </c>
      <c r="C10" s="490">
        <v>0</v>
      </c>
    </row>
    <row r="11" spans="1:4">
      <c r="A11" s="488" t="s">
        <v>41</v>
      </c>
      <c r="B11" s="494" t="s">
        <v>475</v>
      </c>
      <c r="C11" s="493">
        <f>C10</f>
        <v>0</v>
      </c>
    </row>
  </sheetData>
  <mergeCells count="5">
    <mergeCell ref="C1:D1"/>
    <mergeCell ref="A3:C3"/>
    <mergeCell ref="A4:A5"/>
    <mergeCell ref="B4:B5"/>
    <mergeCell ref="C4:C5"/>
  </mergeCells>
  <pageMargins left="0.70833333333333304" right="0.70833333333333304" top="0.74791666666666701" bottom="0.74791666666666701" header="0.51180555555555496" footer="0.51180555555555496"/>
  <pageSetup paperSize="9" scale="82" firstPageNumber="0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EEEEEE"/>
  </sheetPr>
  <dimension ref="A1:BL11"/>
  <sheetViews>
    <sheetView view="pageBreakPreview" zoomScaleNormal="100" workbookViewId="0">
      <selection activeCell="B1" sqref="B1"/>
    </sheetView>
  </sheetViews>
  <sheetFormatPr defaultColWidth="9.140625" defaultRowHeight="15.75"/>
  <cols>
    <col min="1" max="1" width="7" style="481" customWidth="1"/>
    <col min="2" max="2" width="59.42578125" style="482" customWidth="1"/>
    <col min="3" max="3" width="11" style="483" customWidth="1"/>
    <col min="4" max="4" width="9.7109375" style="481" customWidth="1"/>
    <col min="5" max="64" width="9.140625" style="481"/>
  </cols>
  <sheetData>
    <row r="1" spans="1:4" ht="330.75" customHeight="1">
      <c r="A1" s="391"/>
      <c r="B1" s="391"/>
      <c r="C1" s="555" t="s">
        <v>597</v>
      </c>
      <c r="D1" s="555"/>
    </row>
    <row r="2" spans="1:4" ht="20.45" customHeight="1">
      <c r="A2" s="57"/>
      <c r="B2" s="484"/>
      <c r="C2" s="484"/>
    </row>
    <row r="3" spans="1:4" ht="39" customHeight="1">
      <c r="A3" s="570" t="s">
        <v>584</v>
      </c>
      <c r="B3" s="570"/>
      <c r="C3" s="570"/>
      <c r="D3" s="570"/>
    </row>
    <row r="4" spans="1:4" ht="15" customHeight="1">
      <c r="A4" s="539" t="s">
        <v>470</v>
      </c>
      <c r="B4" s="539" t="s">
        <v>180</v>
      </c>
      <c r="C4" s="563" t="s">
        <v>441</v>
      </c>
      <c r="D4" s="563"/>
    </row>
    <row r="5" spans="1:4">
      <c r="A5" s="539"/>
      <c r="B5" s="539"/>
      <c r="C5" s="9">
        <v>2022</v>
      </c>
      <c r="D5" s="488">
        <v>2023</v>
      </c>
    </row>
    <row r="6" spans="1:4" ht="25.5">
      <c r="A6" s="485" t="s">
        <v>471</v>
      </c>
      <c r="B6" s="486" t="s">
        <v>472</v>
      </c>
      <c r="C6" s="487"/>
      <c r="D6" s="487"/>
    </row>
    <row r="7" spans="1:4" ht="45">
      <c r="A7" s="488">
        <v>1</v>
      </c>
      <c r="B7" s="508" t="s">
        <v>583</v>
      </c>
      <c r="C7" s="490">
        <v>0</v>
      </c>
      <c r="D7" s="490">
        <v>0</v>
      </c>
    </row>
    <row r="8" spans="1:4">
      <c r="A8" s="491"/>
      <c r="B8" s="492" t="s">
        <v>475</v>
      </c>
      <c r="C8" s="493">
        <f>C7</f>
        <v>0</v>
      </c>
      <c r="D8" s="493">
        <f>D7</f>
        <v>0</v>
      </c>
    </row>
    <row r="9" spans="1:4">
      <c r="A9" s="485" t="s">
        <v>476</v>
      </c>
      <c r="B9" s="486" t="s">
        <v>477</v>
      </c>
      <c r="C9" s="493"/>
      <c r="D9" s="493"/>
    </row>
    <row r="10" spans="1:4" ht="45">
      <c r="A10" s="488">
        <v>1</v>
      </c>
      <c r="B10" s="508" t="s">
        <v>478</v>
      </c>
      <c r="C10" s="490">
        <v>0</v>
      </c>
      <c r="D10" s="490">
        <v>0</v>
      </c>
    </row>
    <row r="11" spans="1:4">
      <c r="A11" s="488" t="s">
        <v>41</v>
      </c>
      <c r="B11" s="494" t="s">
        <v>475</v>
      </c>
      <c r="C11" s="493">
        <f>C10</f>
        <v>0</v>
      </c>
      <c r="D11" s="493">
        <f>D10</f>
        <v>0</v>
      </c>
    </row>
  </sheetData>
  <mergeCells count="5">
    <mergeCell ref="C1:D1"/>
    <mergeCell ref="A3:D3"/>
    <mergeCell ref="A4:A5"/>
    <mergeCell ref="B4:B5"/>
    <mergeCell ref="C4:D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BL29"/>
  <sheetViews>
    <sheetView view="pageBreakPreview" zoomScaleNormal="100" workbookViewId="0">
      <selection activeCell="B1" sqref="B1"/>
    </sheetView>
  </sheetViews>
  <sheetFormatPr defaultColWidth="9.140625" defaultRowHeight="15"/>
  <cols>
    <col min="1" max="1" width="5.5703125" style="509" customWidth="1"/>
    <col min="2" max="2" width="25.5703125" style="509" customWidth="1"/>
    <col min="3" max="3" width="21.7109375" style="509" customWidth="1"/>
    <col min="4" max="4" width="19.42578125" style="509" customWidth="1"/>
    <col min="5" max="5" width="25.85546875" style="509" customWidth="1"/>
    <col min="6" max="64" width="9.140625" style="509"/>
    <col min="255" max="255" width="5.5703125" customWidth="1"/>
    <col min="256" max="256" width="23" customWidth="1"/>
    <col min="257" max="257" width="29.140625" customWidth="1"/>
    <col min="258" max="258" width="14.7109375" customWidth="1"/>
    <col min="259" max="259" width="14.140625" customWidth="1"/>
    <col min="260" max="260" width="15" customWidth="1"/>
    <col min="261" max="261" width="39.42578125" customWidth="1"/>
    <col min="511" max="511" width="5.5703125" customWidth="1"/>
    <col min="512" max="512" width="23" customWidth="1"/>
    <col min="513" max="513" width="29.140625" customWidth="1"/>
    <col min="514" max="514" width="14.7109375" customWidth="1"/>
    <col min="515" max="515" width="14.140625" customWidth="1"/>
    <col min="516" max="516" width="15" customWidth="1"/>
    <col min="517" max="517" width="39.42578125" customWidth="1"/>
    <col min="767" max="767" width="5.5703125" customWidth="1"/>
    <col min="768" max="768" width="23" customWidth="1"/>
    <col min="769" max="769" width="29.140625" customWidth="1"/>
    <col min="770" max="770" width="14.7109375" customWidth="1"/>
    <col min="771" max="771" width="14.140625" customWidth="1"/>
    <col min="772" max="772" width="15" customWidth="1"/>
    <col min="773" max="773" width="39.42578125" customWidth="1"/>
    <col min="1023" max="1023" width="5.5703125" customWidth="1"/>
    <col min="1024" max="1024" width="23" customWidth="1"/>
  </cols>
  <sheetData>
    <row r="1" spans="1:64" ht="143.25" customHeight="1">
      <c r="A1" s="442"/>
      <c r="B1" s="442"/>
      <c r="C1" s="442"/>
      <c r="D1" s="555" t="s">
        <v>598</v>
      </c>
      <c r="E1" s="555"/>
      <c r="F1" s="510"/>
      <c r="G1" s="510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</row>
    <row r="2" spans="1:64" ht="15.75">
      <c r="A2" s="512"/>
      <c r="B2" s="512"/>
      <c r="C2" s="512"/>
      <c r="D2" s="512"/>
      <c r="E2" s="513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511"/>
      <c r="BL2" s="511"/>
    </row>
    <row r="3" spans="1:64" s="514" customFormat="1" ht="31.15" customHeight="1">
      <c r="A3" s="571" t="s">
        <v>585</v>
      </c>
      <c r="B3" s="571"/>
      <c r="C3" s="571"/>
      <c r="D3" s="571"/>
      <c r="E3" s="571"/>
    </row>
    <row r="4" spans="1:64" s="514" customFormat="1" ht="16.5">
      <c r="A4" s="515"/>
      <c r="B4" s="516"/>
      <c r="C4" s="516"/>
      <c r="D4" s="516"/>
      <c r="E4" s="516"/>
    </row>
    <row r="5" spans="1:64" s="517" customFormat="1" ht="15.6" customHeight="1">
      <c r="A5" s="571"/>
      <c r="B5" s="571"/>
      <c r="C5" s="571"/>
      <c r="D5" s="571"/>
      <c r="E5" s="571"/>
    </row>
    <row r="6" spans="1:64" ht="16.5">
      <c r="A6" s="481"/>
      <c r="B6" s="481"/>
      <c r="C6" s="481"/>
      <c r="D6" s="481"/>
      <c r="E6" s="518" t="s">
        <v>536</v>
      </c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</row>
    <row r="7" spans="1:64" ht="45">
      <c r="A7" s="519" t="s">
        <v>470</v>
      </c>
      <c r="B7" s="519" t="s">
        <v>586</v>
      </c>
      <c r="C7" s="519" t="s">
        <v>587</v>
      </c>
      <c r="D7" s="519" t="s">
        <v>540</v>
      </c>
      <c r="E7" s="519" t="s">
        <v>588</v>
      </c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</row>
    <row r="8" spans="1:64" s="520" customFormat="1" ht="15.75">
      <c r="A8" s="519">
        <v>1</v>
      </c>
      <c r="B8" s="519" t="s">
        <v>543</v>
      </c>
      <c r="C8" s="519" t="s">
        <v>544</v>
      </c>
      <c r="D8" s="519" t="s">
        <v>544</v>
      </c>
      <c r="E8" s="519" t="s">
        <v>544</v>
      </c>
    </row>
    <row r="9" spans="1:64" s="525" customFormat="1" ht="16.5">
      <c r="A9" s="521"/>
      <c r="B9" s="522"/>
      <c r="C9" s="523"/>
      <c r="D9" s="523"/>
      <c r="E9" s="524"/>
    </row>
    <row r="10" spans="1:64" ht="15.75">
      <c r="A10" s="477"/>
      <c r="B10" s="477"/>
      <c r="C10" s="477"/>
      <c r="D10" s="477"/>
      <c r="E10" s="477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</row>
    <row r="11" spans="1:64" ht="15.75">
      <c r="A11" s="477"/>
      <c r="B11" s="477"/>
      <c r="C11" s="477"/>
      <c r="D11" s="477"/>
      <c r="E11" s="477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</row>
    <row r="12" spans="1:64" ht="15.75">
      <c r="A12" s="477"/>
      <c r="B12" s="477"/>
      <c r="C12" s="477"/>
      <c r="D12" s="477"/>
      <c r="E12" s="477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</row>
    <row r="13" spans="1:64">
      <c r="A13" s="480"/>
      <c r="B13" s="526"/>
      <c r="C13" s="480"/>
      <c r="D13" s="480"/>
      <c r="E13" s="480"/>
    </row>
    <row r="14" spans="1:64" ht="15.75">
      <c r="A14" s="480"/>
      <c r="B14" s="527"/>
      <c r="C14" s="480"/>
      <c r="D14" s="480"/>
      <c r="E14" s="480"/>
    </row>
    <row r="15" spans="1:64">
      <c r="A15" s="480"/>
      <c r="B15" s="480"/>
      <c r="C15" s="480"/>
      <c r="D15" s="480"/>
      <c r="E15" s="480"/>
    </row>
    <row r="16" spans="1:64">
      <c r="A16" s="480"/>
      <c r="B16" s="480"/>
      <c r="C16" s="480"/>
      <c r="D16" s="480"/>
      <c r="E16" s="480"/>
    </row>
    <row r="17" spans="1:5">
      <c r="A17" s="480"/>
      <c r="B17" s="480"/>
      <c r="C17" s="480"/>
      <c r="D17" s="480"/>
      <c r="E17" s="480"/>
    </row>
    <row r="18" spans="1:5">
      <c r="A18" s="480"/>
      <c r="B18" s="480"/>
      <c r="C18" s="480"/>
      <c r="D18" s="480"/>
      <c r="E18" s="480"/>
    </row>
    <row r="19" spans="1:5">
      <c r="A19" s="480"/>
      <c r="B19" s="480"/>
      <c r="C19" s="480"/>
      <c r="D19" s="480"/>
      <c r="E19" s="480"/>
    </row>
    <row r="20" spans="1:5">
      <c r="A20" s="480"/>
      <c r="B20" s="480"/>
      <c r="C20" s="480"/>
      <c r="D20" s="480"/>
      <c r="E20" s="480"/>
    </row>
    <row r="21" spans="1:5">
      <c r="A21" s="480"/>
      <c r="B21" s="480"/>
      <c r="C21" s="480"/>
      <c r="D21" s="480"/>
      <c r="E21" s="480"/>
    </row>
    <row r="22" spans="1:5">
      <c r="A22" s="480"/>
      <c r="B22" s="480"/>
      <c r="C22" s="480"/>
      <c r="D22" s="480"/>
      <c r="E22" s="480"/>
    </row>
    <row r="23" spans="1:5">
      <c r="A23" s="480"/>
      <c r="B23" s="480"/>
      <c r="C23" s="480"/>
      <c r="D23" s="480"/>
      <c r="E23" s="528"/>
    </row>
    <row r="24" spans="1:5">
      <c r="A24" s="480"/>
      <c r="B24" s="480"/>
      <c r="C24" s="480"/>
      <c r="D24" s="480"/>
      <c r="E24" s="480"/>
    </row>
    <row r="25" spans="1:5">
      <c r="A25" s="480"/>
      <c r="B25" s="480"/>
      <c r="C25" s="480"/>
      <c r="D25" s="480"/>
      <c r="E25" s="480"/>
    </row>
    <row r="26" spans="1:5">
      <c r="A26" s="480"/>
      <c r="B26" s="480"/>
      <c r="C26" s="480"/>
      <c r="D26" s="480"/>
      <c r="E26" s="529"/>
    </row>
    <row r="27" spans="1:5">
      <c r="A27" s="480"/>
      <c r="B27" s="480"/>
      <c r="C27" s="480"/>
      <c r="D27" s="480"/>
      <c r="E27" s="480"/>
    </row>
    <row r="28" spans="1:5">
      <c r="A28" s="480"/>
      <c r="B28" s="480"/>
      <c r="C28" s="480"/>
      <c r="D28" s="480"/>
      <c r="E28" s="480"/>
    </row>
    <row r="29" spans="1:5">
      <c r="A29" s="480"/>
      <c r="B29" s="480"/>
      <c r="C29" s="480"/>
      <c r="D29" s="480"/>
      <c r="E29" s="480"/>
    </row>
  </sheetData>
  <mergeCells count="3">
    <mergeCell ref="D1:E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scale="86" firstPageNumber="0" fitToHeight="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EEEEEE"/>
    <pageSetUpPr fitToPage="1"/>
  </sheetPr>
  <dimension ref="A1:BL29"/>
  <sheetViews>
    <sheetView view="pageBreakPreview" zoomScaleNormal="100" workbookViewId="0">
      <selection activeCell="D1" sqref="D1:E1"/>
    </sheetView>
  </sheetViews>
  <sheetFormatPr defaultColWidth="9.140625" defaultRowHeight="15"/>
  <cols>
    <col min="1" max="1" width="5.5703125" style="509" customWidth="1"/>
    <col min="2" max="2" width="19.7109375" style="509" customWidth="1"/>
    <col min="3" max="3" width="21" style="509" customWidth="1"/>
    <col min="4" max="4" width="18.140625" style="509" customWidth="1"/>
    <col min="5" max="5" width="15.85546875" style="509" customWidth="1"/>
    <col min="6" max="64" width="9.140625" style="509"/>
    <col min="255" max="255" width="5.5703125" customWidth="1"/>
    <col min="256" max="256" width="23" customWidth="1"/>
    <col min="257" max="257" width="29.140625" customWidth="1"/>
    <col min="258" max="258" width="14.7109375" customWidth="1"/>
    <col min="259" max="259" width="14.140625" customWidth="1"/>
    <col min="260" max="260" width="15" customWidth="1"/>
    <col min="261" max="261" width="39.42578125" customWidth="1"/>
    <col min="511" max="511" width="5.5703125" customWidth="1"/>
    <col min="512" max="512" width="23" customWidth="1"/>
    <col min="513" max="513" width="29.140625" customWidth="1"/>
    <col min="514" max="514" width="14.7109375" customWidth="1"/>
    <col min="515" max="515" width="14.140625" customWidth="1"/>
    <col min="516" max="516" width="15" customWidth="1"/>
    <col min="517" max="517" width="39.42578125" customWidth="1"/>
    <col min="767" max="767" width="5.5703125" customWidth="1"/>
    <col min="768" max="768" width="23" customWidth="1"/>
    <col min="769" max="769" width="29.140625" customWidth="1"/>
    <col min="770" max="770" width="14.7109375" customWidth="1"/>
    <col min="771" max="771" width="14.140625" customWidth="1"/>
    <col min="772" max="772" width="15" customWidth="1"/>
    <col min="773" max="773" width="39.42578125" customWidth="1"/>
    <col min="1023" max="1023" width="5.5703125" customWidth="1"/>
    <col min="1024" max="1024" width="23" customWidth="1"/>
  </cols>
  <sheetData>
    <row r="1" spans="1:64" ht="224.25" customHeight="1">
      <c r="A1"/>
      <c r="B1" s="442"/>
      <c r="C1" s="442"/>
      <c r="D1" s="555" t="s">
        <v>599</v>
      </c>
      <c r="E1" s="555"/>
      <c r="F1" s="442"/>
      <c r="G1" s="510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  <c r="BG1" s="511"/>
      <c r="BH1" s="511"/>
      <c r="BI1" s="511"/>
      <c r="BJ1" s="511"/>
      <c r="BK1" s="511"/>
      <c r="BL1" s="511"/>
    </row>
    <row r="2" spans="1:64" ht="15.75">
      <c r="A2" s="512"/>
      <c r="B2" s="512"/>
      <c r="C2" s="512"/>
      <c r="D2" s="512"/>
      <c r="E2" s="512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511"/>
      <c r="BL2" s="511"/>
    </row>
    <row r="3" spans="1:64" s="514" customFormat="1" ht="60" customHeight="1">
      <c r="A3" s="572" t="s">
        <v>589</v>
      </c>
      <c r="B3" s="572"/>
      <c r="C3" s="572"/>
      <c r="D3" s="572"/>
      <c r="E3" s="572"/>
    </row>
    <row r="4" spans="1:64" s="514" customFormat="1" ht="16.5">
      <c r="A4" s="515"/>
      <c r="B4" s="516"/>
      <c r="C4" s="516"/>
      <c r="D4" s="516"/>
      <c r="E4" s="516"/>
    </row>
    <row r="5" spans="1:64" s="517" customFormat="1" ht="34.9" customHeight="1">
      <c r="A5" s="571"/>
      <c r="B5" s="571"/>
      <c r="C5" s="571"/>
      <c r="D5" s="571"/>
      <c r="E5" s="571"/>
    </row>
    <row r="6" spans="1:64" ht="16.5">
      <c r="A6" s="481"/>
      <c r="B6" s="481"/>
      <c r="C6" s="481"/>
      <c r="D6" s="481"/>
      <c r="E6" s="518" t="s">
        <v>536</v>
      </c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</row>
    <row r="7" spans="1:64" ht="60">
      <c r="A7" s="519" t="s">
        <v>470</v>
      </c>
      <c r="B7" s="519" t="s">
        <v>586</v>
      </c>
      <c r="C7" s="519" t="s">
        <v>587</v>
      </c>
      <c r="D7" s="519" t="s">
        <v>540</v>
      </c>
      <c r="E7" s="519" t="s">
        <v>590</v>
      </c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</row>
    <row r="8" spans="1:64" s="520" customFormat="1" ht="15.75">
      <c r="A8" s="519">
        <v>1</v>
      </c>
      <c r="B8" s="519" t="s">
        <v>543</v>
      </c>
      <c r="C8" s="519" t="s">
        <v>544</v>
      </c>
      <c r="D8" s="519" t="s">
        <v>544</v>
      </c>
      <c r="E8" s="519" t="s">
        <v>544</v>
      </c>
    </row>
    <row r="9" spans="1:64" s="525" customFormat="1" ht="15.75">
      <c r="A9" s="521"/>
      <c r="B9" s="522"/>
      <c r="C9" s="522"/>
      <c r="D9" s="523"/>
      <c r="E9" s="523"/>
    </row>
    <row r="10" spans="1:64" ht="15.75">
      <c r="A10" s="477"/>
      <c r="B10" s="477"/>
      <c r="C10" s="477"/>
      <c r="D10" s="477"/>
      <c r="E10" s="477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</row>
    <row r="11" spans="1:64" ht="15.75">
      <c r="A11" s="477"/>
      <c r="B11" s="477"/>
      <c r="C11" s="477"/>
      <c r="D11" s="477"/>
      <c r="E11" s="477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</row>
    <row r="12" spans="1:64" ht="15.75">
      <c r="A12" s="477"/>
      <c r="B12" s="477"/>
      <c r="C12" s="477"/>
      <c r="D12" s="477"/>
      <c r="E12" s="477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</row>
    <row r="13" spans="1:64">
      <c r="A13" s="480"/>
      <c r="B13" s="526"/>
      <c r="C13" s="480"/>
      <c r="D13" s="480"/>
      <c r="E13" s="480"/>
    </row>
    <row r="14" spans="1:64" ht="15.75">
      <c r="A14" s="480"/>
      <c r="B14" s="527"/>
      <c r="C14" s="480"/>
      <c r="D14" s="480"/>
      <c r="E14" s="480"/>
    </row>
    <row r="15" spans="1:64">
      <c r="A15" s="480"/>
      <c r="B15" s="480"/>
      <c r="C15" s="480"/>
      <c r="D15" s="480"/>
      <c r="E15" s="480"/>
    </row>
    <row r="16" spans="1:64">
      <c r="A16" s="480"/>
      <c r="B16" s="480"/>
      <c r="C16" s="480"/>
      <c r="D16" s="480"/>
      <c r="E16" s="480"/>
    </row>
    <row r="17" spans="1:5">
      <c r="A17" s="480"/>
      <c r="B17" s="480"/>
      <c r="C17" s="480"/>
      <c r="D17" s="480"/>
      <c r="E17" s="480"/>
    </row>
    <row r="18" spans="1:5">
      <c r="A18" s="480"/>
      <c r="B18" s="480"/>
      <c r="C18" s="480"/>
      <c r="D18" s="480"/>
      <c r="E18" s="480"/>
    </row>
    <row r="19" spans="1:5">
      <c r="A19" s="480"/>
      <c r="B19" s="480"/>
      <c r="C19" s="480"/>
      <c r="D19" s="480"/>
      <c r="E19" s="480"/>
    </row>
    <row r="20" spans="1:5">
      <c r="A20" s="480"/>
      <c r="B20" s="480"/>
      <c r="C20" s="480"/>
      <c r="D20" s="480"/>
      <c r="E20" s="480"/>
    </row>
    <row r="21" spans="1:5">
      <c r="A21" s="480"/>
      <c r="B21" s="480"/>
      <c r="C21" s="480"/>
      <c r="D21" s="480"/>
      <c r="E21" s="480"/>
    </row>
    <row r="22" spans="1:5">
      <c r="A22" s="480"/>
      <c r="B22" s="480"/>
      <c r="C22" s="480"/>
      <c r="D22" s="480"/>
      <c r="E22" s="480"/>
    </row>
    <row r="23" spans="1:5">
      <c r="A23" s="480"/>
      <c r="B23" s="480"/>
      <c r="C23" s="480"/>
      <c r="D23" s="480"/>
      <c r="E23" s="480"/>
    </row>
    <row r="24" spans="1:5">
      <c r="A24" s="480"/>
      <c r="B24" s="480"/>
      <c r="C24" s="480"/>
      <c r="D24" s="480"/>
      <c r="E24" s="480"/>
    </row>
    <row r="25" spans="1:5">
      <c r="A25" s="480"/>
      <c r="B25" s="480"/>
      <c r="C25" s="480"/>
      <c r="D25" s="480"/>
      <c r="E25" s="480"/>
    </row>
    <row r="26" spans="1:5">
      <c r="A26" s="480"/>
      <c r="B26" s="480"/>
      <c r="C26" s="480"/>
      <c r="D26" s="480"/>
      <c r="E26" s="480"/>
    </row>
    <row r="27" spans="1:5">
      <c r="A27" s="480"/>
      <c r="B27" s="480"/>
      <c r="C27" s="480"/>
      <c r="D27" s="480"/>
      <c r="E27" s="480"/>
    </row>
    <row r="28" spans="1:5">
      <c r="A28" s="480"/>
      <c r="B28" s="480"/>
      <c r="C28" s="480"/>
      <c r="D28" s="480"/>
      <c r="E28" s="480"/>
    </row>
    <row r="29" spans="1:5">
      <c r="A29" s="480"/>
      <c r="B29" s="480"/>
      <c r="C29" s="480"/>
      <c r="D29" s="480"/>
      <c r="E29" s="480"/>
    </row>
  </sheetData>
  <mergeCells count="3">
    <mergeCell ref="D1:E1"/>
    <mergeCell ref="A3:E3"/>
    <mergeCell ref="A5:E5"/>
  </mergeCells>
  <pageMargins left="1.1812499999999999" right="0.39374999999999999" top="0.78749999999999998" bottom="0.78749999999999998" header="0.51180555555555496" footer="0.51180555555555496"/>
  <pageSetup paperSize="9" firstPageNumber="0" fitToHeight="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ColWidth="8.85546875" defaultRowHeight="1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100" workbookViewId="0"/>
  </sheetViews>
  <sheetFormatPr defaultColWidth="8.85546875" defaultRowHeight="1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A38" zoomScaleNormal="100" workbookViewId="0">
      <selection activeCell="B3" sqref="B3"/>
    </sheetView>
  </sheetViews>
  <sheetFormatPr defaultColWidth="8.85546875" defaultRowHeight="15" outlineLevelCol="2"/>
  <cols>
    <col min="1" max="1" width="29" customWidth="1"/>
    <col min="2" max="2" width="28.5703125" customWidth="1"/>
    <col min="3" max="3" width="17.42578125" style="18" hidden="1" customWidth="1" outlineLevel="1"/>
    <col min="4" max="6" width="11" style="19" hidden="1" customWidth="1" outlineLevel="2"/>
    <col min="7" max="7" width="5.140625" style="19" hidden="1" customWidth="1" outlineLevel="2"/>
    <col min="8" max="8" width="19.140625" style="20" customWidth="1" collapsed="1"/>
    <col min="9" max="9" width="19.42578125" style="49" customWidth="1"/>
  </cols>
  <sheetData>
    <row r="1" spans="1:9" ht="2.25" customHeight="1"/>
    <row r="2" spans="1:9" ht="0.75" customHeight="1">
      <c r="A2" s="21"/>
      <c r="B2" s="22"/>
      <c r="C2" s="22"/>
    </row>
    <row r="3" spans="1:9" ht="137.25" customHeight="1">
      <c r="A3" s="21"/>
      <c r="B3" s="50"/>
      <c r="C3" s="50"/>
      <c r="H3" s="538" t="s">
        <v>604</v>
      </c>
      <c r="I3" s="538"/>
    </row>
    <row r="4" spans="1:9">
      <c r="A4" s="21"/>
      <c r="B4" s="21"/>
      <c r="C4" s="22"/>
    </row>
    <row r="5" spans="1:9" ht="15.75" customHeight="1">
      <c r="A5" s="533" t="s">
        <v>96</v>
      </c>
      <c r="B5" s="533"/>
      <c r="C5" s="533"/>
      <c r="D5" s="533"/>
      <c r="E5" s="533"/>
      <c r="F5" s="533"/>
      <c r="G5" s="533"/>
      <c r="H5" s="533"/>
      <c r="I5" s="533"/>
    </row>
    <row r="6" spans="1:9" ht="15.75" customHeight="1">
      <c r="A6" s="533"/>
      <c r="B6" s="533"/>
      <c r="C6" s="533"/>
      <c r="D6" s="533"/>
      <c r="E6" s="533"/>
      <c r="F6" s="533"/>
      <c r="G6" s="533"/>
      <c r="H6" s="533"/>
      <c r="I6" s="533"/>
    </row>
    <row r="7" spans="1:9" ht="15.75">
      <c r="A7" s="23"/>
      <c r="B7" s="23"/>
      <c r="C7" s="24"/>
      <c r="D7" s="25"/>
      <c r="E7" s="25"/>
      <c r="F7" s="25"/>
      <c r="G7" s="25"/>
      <c r="H7" s="26"/>
    </row>
    <row r="8" spans="1:9" ht="47.25" customHeight="1">
      <c r="A8" s="534" t="s">
        <v>43</v>
      </c>
      <c r="B8" s="534" t="s">
        <v>44</v>
      </c>
      <c r="C8" s="535" t="s">
        <v>45</v>
      </c>
      <c r="D8" s="536" t="s">
        <v>46</v>
      </c>
      <c r="E8" s="536" t="s">
        <v>47</v>
      </c>
      <c r="F8" s="536" t="s">
        <v>48</v>
      </c>
      <c r="G8" s="536" t="s">
        <v>49</v>
      </c>
      <c r="H8" s="537" t="s">
        <v>97</v>
      </c>
      <c r="I8" s="537" t="s">
        <v>98</v>
      </c>
    </row>
    <row r="9" spans="1:9">
      <c r="A9" s="534"/>
      <c r="B9" s="534"/>
      <c r="C9" s="535"/>
      <c r="D9" s="536"/>
      <c r="E9" s="536"/>
      <c r="F9" s="536"/>
      <c r="G9" s="536"/>
      <c r="H9" s="537"/>
      <c r="I9" s="537"/>
    </row>
    <row r="10" spans="1:9" ht="15.75">
      <c r="A10" s="29"/>
      <c r="B10" s="27" t="s">
        <v>51</v>
      </c>
      <c r="C10" s="28">
        <f>C11+C28</f>
        <v>5346.54</v>
      </c>
      <c r="D10" s="30">
        <f>SUM(D11:D37)</f>
        <v>577.21</v>
      </c>
      <c r="E10" s="30">
        <f>SUM(E11:E37)</f>
        <v>235</v>
      </c>
      <c r="F10" s="30">
        <f>SUM(F11:F37)</f>
        <v>40</v>
      </c>
      <c r="G10" s="30">
        <f>SUM(G11:G37)</f>
        <v>145.55000000000001</v>
      </c>
      <c r="H10" s="31">
        <f>H11+H28</f>
        <v>6276.8</v>
      </c>
      <c r="I10" s="51">
        <f>I11+I28</f>
        <v>6564.9</v>
      </c>
    </row>
    <row r="11" spans="1:9" ht="47.25">
      <c r="A11" s="27" t="s">
        <v>52</v>
      </c>
      <c r="B11" s="27" t="s">
        <v>53</v>
      </c>
      <c r="C11" s="28">
        <f>C18+C14+C12</f>
        <v>815</v>
      </c>
      <c r="D11" s="32"/>
      <c r="E11" s="32"/>
      <c r="F11" s="32"/>
      <c r="G11" s="32"/>
      <c r="H11" s="31">
        <f>H12+H14+H18+H25</f>
        <v>4627.6000000000004</v>
      </c>
      <c r="I11" s="51">
        <f>I12+I14+I18+I25</f>
        <v>4643.8999999999996</v>
      </c>
    </row>
    <row r="12" spans="1:9" ht="31.5">
      <c r="A12" s="27" t="s">
        <v>54</v>
      </c>
      <c r="B12" s="27" t="s">
        <v>55</v>
      </c>
      <c r="C12" s="28">
        <v>70</v>
      </c>
      <c r="D12" s="32"/>
      <c r="E12" s="32"/>
      <c r="F12" s="32"/>
      <c r="G12" s="32"/>
      <c r="H12" s="31">
        <f>H13</f>
        <v>88.4</v>
      </c>
      <c r="I12" s="51">
        <f>I13</f>
        <v>91.9</v>
      </c>
    </row>
    <row r="13" spans="1:9" ht="31.5">
      <c r="A13" s="33" t="s">
        <v>56</v>
      </c>
      <c r="B13" s="33" t="s">
        <v>57</v>
      </c>
      <c r="C13" s="34">
        <v>70</v>
      </c>
      <c r="D13" s="32"/>
      <c r="E13" s="32">
        <v>45</v>
      </c>
      <c r="F13" s="32"/>
      <c r="G13" s="32"/>
      <c r="H13" s="35">
        <v>88.4</v>
      </c>
      <c r="I13" s="52">
        <v>91.9</v>
      </c>
    </row>
    <row r="14" spans="1:9" ht="31.5">
      <c r="A14" s="27" t="s">
        <v>58</v>
      </c>
      <c r="B14" s="27" t="s">
        <v>59</v>
      </c>
      <c r="C14" s="28">
        <f>C15+C16+C17</f>
        <v>555</v>
      </c>
      <c r="D14" s="32"/>
      <c r="E14" s="32"/>
      <c r="F14" s="32"/>
      <c r="G14" s="32"/>
      <c r="H14" s="31">
        <f>H15+H16+H17</f>
        <v>319.2</v>
      </c>
      <c r="I14" s="51">
        <f>SUM(I15:I17)</f>
        <v>332</v>
      </c>
    </row>
    <row r="15" spans="1:9" ht="47.25">
      <c r="A15" s="33" t="s">
        <v>60</v>
      </c>
      <c r="B15" s="33" t="s">
        <v>7</v>
      </c>
      <c r="C15" s="34">
        <v>450</v>
      </c>
      <c r="D15" s="32"/>
      <c r="E15" s="32"/>
      <c r="F15" s="32"/>
      <c r="G15" s="32"/>
      <c r="H15" s="35">
        <v>163.19999999999999</v>
      </c>
      <c r="I15" s="52">
        <v>169.8</v>
      </c>
    </row>
    <row r="16" spans="1:9" ht="94.5" hidden="1">
      <c r="A16" s="33" t="s">
        <v>61</v>
      </c>
      <c r="B16" s="33" t="s">
        <v>8</v>
      </c>
      <c r="C16" s="34">
        <v>80</v>
      </c>
      <c r="D16" s="32"/>
      <c r="E16" s="32"/>
      <c r="F16" s="32"/>
      <c r="G16" s="32"/>
      <c r="H16" s="35">
        <v>0</v>
      </c>
      <c r="I16" s="52">
        <v>0</v>
      </c>
    </row>
    <row r="17" spans="1:9" ht="78.75">
      <c r="A17" s="33" t="s">
        <v>62</v>
      </c>
      <c r="B17" s="33" t="s">
        <v>9</v>
      </c>
      <c r="C17" s="34">
        <v>25</v>
      </c>
      <c r="D17" s="32"/>
      <c r="E17" s="32"/>
      <c r="F17" s="32">
        <v>40</v>
      </c>
      <c r="G17" s="32">
        <v>30</v>
      </c>
      <c r="H17" s="35">
        <v>156</v>
      </c>
      <c r="I17" s="52">
        <v>162.19999999999999</v>
      </c>
    </row>
    <row r="18" spans="1:9" ht="15.75">
      <c r="A18" s="27" t="s">
        <v>63</v>
      </c>
      <c r="B18" s="27" t="s">
        <v>64</v>
      </c>
      <c r="C18" s="28">
        <f>C19+C20</f>
        <v>190</v>
      </c>
      <c r="D18" s="32"/>
      <c r="E18" s="32"/>
      <c r="F18" s="32"/>
      <c r="G18" s="32"/>
      <c r="H18" s="31">
        <f>H19+H20</f>
        <v>1100</v>
      </c>
      <c r="I18" s="51">
        <f>I19+I20</f>
        <v>1100</v>
      </c>
    </row>
    <row r="19" spans="1:9" ht="126">
      <c r="A19" s="33" t="s">
        <v>65</v>
      </c>
      <c r="B19" s="33" t="s">
        <v>10</v>
      </c>
      <c r="C19" s="34">
        <v>50</v>
      </c>
      <c r="D19" s="32"/>
      <c r="E19" s="32"/>
      <c r="F19" s="32"/>
      <c r="G19" s="32"/>
      <c r="H19" s="35">
        <v>200</v>
      </c>
      <c r="I19" s="52">
        <v>200</v>
      </c>
    </row>
    <row r="20" spans="1:9" ht="15.75">
      <c r="A20" s="27" t="s">
        <v>66</v>
      </c>
      <c r="B20" s="27" t="s">
        <v>11</v>
      </c>
      <c r="C20" s="28">
        <f>C21+C22</f>
        <v>140</v>
      </c>
      <c r="D20" s="32"/>
      <c r="E20" s="32"/>
      <c r="F20" s="32"/>
      <c r="G20" s="32"/>
      <c r="H20" s="31">
        <f>H21+H22</f>
        <v>900</v>
      </c>
      <c r="I20" s="51">
        <f>I21+I22</f>
        <v>900</v>
      </c>
    </row>
    <row r="21" spans="1:9" ht="141.75">
      <c r="A21" s="33" t="s">
        <v>67</v>
      </c>
      <c r="B21" s="33" t="s">
        <v>12</v>
      </c>
      <c r="C21" s="34">
        <v>120</v>
      </c>
      <c r="D21" s="32"/>
      <c r="E21" s="32"/>
      <c r="F21" s="32"/>
      <c r="G21" s="32"/>
      <c r="H21" s="35">
        <v>400</v>
      </c>
      <c r="I21" s="35">
        <v>400</v>
      </c>
    </row>
    <row r="22" spans="1:9" ht="105.95" customHeight="1">
      <c r="A22" s="33" t="s">
        <v>68</v>
      </c>
      <c r="B22" s="33" t="s">
        <v>13</v>
      </c>
      <c r="C22" s="34">
        <v>20</v>
      </c>
      <c r="D22" s="32"/>
      <c r="E22" s="32"/>
      <c r="F22" s="32"/>
      <c r="G22" s="32">
        <v>30</v>
      </c>
      <c r="H22" s="35">
        <v>500</v>
      </c>
      <c r="I22" s="35">
        <v>500</v>
      </c>
    </row>
    <row r="23" spans="1:9" ht="63" hidden="1">
      <c r="A23" s="36" t="s">
        <v>69</v>
      </c>
      <c r="B23" s="27" t="s">
        <v>70</v>
      </c>
      <c r="C23" s="34"/>
      <c r="D23" s="32"/>
      <c r="E23" s="32"/>
      <c r="F23" s="32"/>
      <c r="G23" s="32"/>
      <c r="H23" s="31">
        <f>H24</f>
        <v>0</v>
      </c>
      <c r="I23" s="51">
        <f>I24</f>
        <v>0</v>
      </c>
    </row>
    <row r="24" spans="1:9" ht="78.75" hidden="1">
      <c r="A24" s="37" t="s">
        <v>71</v>
      </c>
      <c r="B24" s="33" t="s">
        <v>72</v>
      </c>
      <c r="C24" s="34"/>
      <c r="D24" s="32"/>
      <c r="E24" s="32"/>
      <c r="F24" s="32"/>
      <c r="G24" s="32"/>
      <c r="H24" s="35">
        <v>0</v>
      </c>
      <c r="I24" s="52">
        <v>0</v>
      </c>
    </row>
    <row r="25" spans="1:9" ht="29.85" customHeight="1">
      <c r="A25" s="36" t="s">
        <v>73</v>
      </c>
      <c r="B25" s="27"/>
      <c r="C25" s="34"/>
      <c r="D25" s="32"/>
      <c r="E25" s="32"/>
      <c r="F25" s="32"/>
      <c r="G25" s="32"/>
      <c r="H25" s="31">
        <f>H26</f>
        <v>3120</v>
      </c>
      <c r="I25" s="51">
        <f>I26</f>
        <v>3120</v>
      </c>
    </row>
    <row r="26" spans="1:9" ht="63">
      <c r="A26" s="37" t="s">
        <v>69</v>
      </c>
      <c r="B26" s="37" t="s">
        <v>74</v>
      </c>
      <c r="C26" s="34"/>
      <c r="D26" s="32"/>
      <c r="E26" s="32"/>
      <c r="F26" s="32"/>
      <c r="G26" s="32"/>
      <c r="H26" s="35">
        <f>H27</f>
        <v>3120</v>
      </c>
      <c r="I26" s="52">
        <f>I27</f>
        <v>3120</v>
      </c>
    </row>
    <row r="27" spans="1:9" ht="31.5">
      <c r="A27" s="37" t="s">
        <v>99</v>
      </c>
      <c r="B27" s="33" t="s">
        <v>100</v>
      </c>
      <c r="C27" s="34"/>
      <c r="D27" s="32"/>
      <c r="E27" s="32"/>
      <c r="F27" s="32"/>
      <c r="G27" s="32"/>
      <c r="H27" s="35">
        <v>3120</v>
      </c>
      <c r="I27" s="52">
        <v>3120</v>
      </c>
    </row>
    <row r="28" spans="1:9" ht="31.5">
      <c r="A28" s="27" t="s">
        <v>77</v>
      </c>
      <c r="B28" s="27" t="s">
        <v>78</v>
      </c>
      <c r="C28" s="28">
        <f>C29</f>
        <v>4531.54</v>
      </c>
      <c r="D28" s="32"/>
      <c r="E28" s="32"/>
      <c r="F28" s="32"/>
      <c r="G28" s="32"/>
      <c r="H28" s="31">
        <f>H29</f>
        <v>1649.2</v>
      </c>
      <c r="I28" s="51">
        <f>I29</f>
        <v>1921</v>
      </c>
    </row>
    <row r="29" spans="1:9" ht="70.150000000000006" customHeight="1">
      <c r="A29" s="27" t="s">
        <v>79</v>
      </c>
      <c r="B29" s="27" t="s">
        <v>80</v>
      </c>
      <c r="C29" s="28">
        <f>C30+C31+C32+C34+C35+C37</f>
        <v>4531.54</v>
      </c>
      <c r="D29" s="32"/>
      <c r="E29" s="32"/>
      <c r="F29" s="32"/>
      <c r="G29" s="32"/>
      <c r="H29" s="31">
        <f>SUM(H30:H35)</f>
        <v>1649.2</v>
      </c>
      <c r="I29" s="51">
        <f>SUM(I30:I35)</f>
        <v>1921</v>
      </c>
    </row>
    <row r="30" spans="1:9" ht="63">
      <c r="A30" s="33" t="s">
        <v>81</v>
      </c>
      <c r="B30" s="33" t="s">
        <v>82</v>
      </c>
      <c r="C30" s="34">
        <v>1016.8</v>
      </c>
      <c r="D30" s="32"/>
      <c r="E30" s="32"/>
      <c r="F30" s="32"/>
      <c r="G30" s="32"/>
      <c r="H30" s="35">
        <v>570.6</v>
      </c>
      <c r="I30" s="52">
        <v>550.70000000000005</v>
      </c>
    </row>
    <row r="31" spans="1:9" ht="110.25">
      <c r="A31" s="33" t="s">
        <v>83</v>
      </c>
      <c r="B31" s="33" t="s">
        <v>84</v>
      </c>
      <c r="C31" s="34">
        <v>60</v>
      </c>
      <c r="D31" s="32"/>
      <c r="E31" s="32"/>
      <c r="F31" s="32"/>
      <c r="G31" s="32"/>
      <c r="H31" s="35">
        <v>248</v>
      </c>
      <c r="I31" s="52">
        <v>257.5</v>
      </c>
    </row>
    <row r="32" spans="1:9" ht="110.25">
      <c r="A32" s="33" t="s">
        <v>85</v>
      </c>
      <c r="B32" s="33" t="s">
        <v>86</v>
      </c>
      <c r="C32" s="34">
        <v>822</v>
      </c>
      <c r="D32" s="32"/>
      <c r="E32" s="32"/>
      <c r="F32" s="32"/>
      <c r="G32" s="32">
        <v>85.55</v>
      </c>
      <c r="H32" s="35">
        <v>566.6</v>
      </c>
      <c r="I32" s="52">
        <v>531.20000000000005</v>
      </c>
    </row>
    <row r="33" spans="1:9" ht="63">
      <c r="A33" s="53" t="s">
        <v>101</v>
      </c>
      <c r="B33" s="53" t="s">
        <v>102</v>
      </c>
      <c r="C33" s="34"/>
      <c r="D33" s="32"/>
      <c r="E33" s="32"/>
      <c r="F33" s="32"/>
      <c r="G33" s="32"/>
      <c r="H33" s="35"/>
      <c r="I33" s="52">
        <v>317.60000000000002</v>
      </c>
    </row>
    <row r="34" spans="1:9" ht="94.5">
      <c r="A34" s="37" t="s">
        <v>103</v>
      </c>
      <c r="B34" s="33" t="s">
        <v>88</v>
      </c>
      <c r="C34" s="34">
        <v>1401.2</v>
      </c>
      <c r="D34" s="32"/>
      <c r="E34" s="32"/>
      <c r="F34" s="32"/>
      <c r="G34" s="32"/>
      <c r="H34" s="35">
        <v>264</v>
      </c>
      <c r="I34" s="52">
        <v>264</v>
      </c>
    </row>
    <row r="35" spans="1:9" ht="126" hidden="1">
      <c r="A35" s="37" t="s">
        <v>89</v>
      </c>
      <c r="B35" s="33" t="s">
        <v>90</v>
      </c>
      <c r="C35" s="34">
        <v>626.95000000000005</v>
      </c>
      <c r="D35" s="32"/>
      <c r="E35" s="32"/>
      <c r="F35" s="32"/>
      <c r="G35" s="32"/>
      <c r="H35" s="35">
        <v>0</v>
      </c>
      <c r="I35" s="52">
        <v>0</v>
      </c>
    </row>
    <row r="36" spans="1:9" ht="46.15" hidden="1" customHeight="1">
      <c r="A36" s="39" t="s">
        <v>91</v>
      </c>
      <c r="B36" s="40" t="s">
        <v>92</v>
      </c>
      <c r="C36" s="41">
        <v>0</v>
      </c>
      <c r="D36" s="42"/>
      <c r="E36" s="42">
        <v>190</v>
      </c>
      <c r="F36" s="42"/>
      <c r="G36" s="42"/>
      <c r="H36" s="43">
        <v>0</v>
      </c>
    </row>
    <row r="37" spans="1:9" ht="113.25" hidden="1">
      <c r="A37" s="44" t="s">
        <v>93</v>
      </c>
      <c r="B37" s="45" t="s">
        <v>94</v>
      </c>
      <c r="C37" s="46" t="s">
        <v>95</v>
      </c>
      <c r="D37" s="47">
        <v>577.21</v>
      </c>
      <c r="E37" s="47"/>
      <c r="F37" s="47"/>
      <c r="G37" s="47"/>
      <c r="H37" s="48">
        <v>0</v>
      </c>
    </row>
  </sheetData>
  <mergeCells count="11"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32986111111111099" right="0.3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view="pageBreakPreview" topLeftCell="A25" zoomScaleNormal="100" workbookViewId="0">
      <selection activeCell="B2" sqref="B2"/>
    </sheetView>
  </sheetViews>
  <sheetFormatPr defaultColWidth="8.85546875" defaultRowHeight="15.75"/>
  <cols>
    <col min="1" max="1" width="17.7109375" style="54" customWidth="1"/>
    <col min="2" max="2" width="27.28515625" style="54" customWidth="1"/>
    <col min="3" max="3" width="68.7109375" style="54" customWidth="1"/>
    <col min="4" max="64" width="8.85546875" style="54"/>
  </cols>
  <sheetData>
    <row r="1" spans="1:3" ht="18" customHeight="1">
      <c r="C1" s="55" t="s">
        <v>104</v>
      </c>
    </row>
    <row r="2" spans="1:3" ht="135" customHeight="1">
      <c r="A2" s="56"/>
      <c r="C2" s="57" t="s">
        <v>602</v>
      </c>
    </row>
    <row r="3" spans="1:3">
      <c r="A3" s="56"/>
    </row>
    <row r="4" spans="1:3" ht="43.15" customHeight="1">
      <c r="A4" s="531" t="s">
        <v>105</v>
      </c>
      <c r="B4" s="531"/>
      <c r="C4" s="531"/>
    </row>
    <row r="5" spans="1:3">
      <c r="A5" s="58"/>
    </row>
    <row r="6" spans="1:3" ht="39.6" customHeight="1">
      <c r="A6" s="539" t="s">
        <v>106</v>
      </c>
      <c r="B6" s="539"/>
      <c r="C6" s="539" t="s">
        <v>107</v>
      </c>
    </row>
    <row r="7" spans="1:3" ht="75">
      <c r="A7" s="8" t="s">
        <v>108</v>
      </c>
      <c r="B7" s="8" t="s">
        <v>109</v>
      </c>
      <c r="C7" s="539"/>
    </row>
    <row r="8" spans="1:3" ht="25.5">
      <c r="A8" s="59">
        <v>538</v>
      </c>
      <c r="B8" s="60"/>
      <c r="C8" s="59" t="s">
        <v>110</v>
      </c>
    </row>
    <row r="9" spans="1:3" ht="81.599999999999994" customHeight="1">
      <c r="A9" s="8">
        <v>538</v>
      </c>
      <c r="B9" s="8" t="s">
        <v>111</v>
      </c>
      <c r="C9" s="61" t="s">
        <v>112</v>
      </c>
    </row>
    <row r="10" spans="1:3" ht="94.5">
      <c r="A10" s="8">
        <v>538</v>
      </c>
      <c r="B10" s="8" t="s">
        <v>113</v>
      </c>
      <c r="C10" s="61" t="s">
        <v>114</v>
      </c>
    </row>
    <row r="11" spans="1:3" ht="115.5">
      <c r="A11" s="8">
        <v>522</v>
      </c>
      <c r="B11" s="8" t="s">
        <v>115</v>
      </c>
      <c r="C11" s="62" t="s">
        <v>76</v>
      </c>
    </row>
    <row r="12" spans="1:3" ht="78.75">
      <c r="A12" s="8">
        <v>538</v>
      </c>
      <c r="B12" s="8" t="s">
        <v>116</v>
      </c>
      <c r="C12" s="61" t="s">
        <v>117</v>
      </c>
    </row>
    <row r="13" spans="1:3" ht="47.25">
      <c r="A13" s="8">
        <v>538</v>
      </c>
      <c r="B13" s="8" t="s">
        <v>118</v>
      </c>
      <c r="C13" s="61" t="s">
        <v>23</v>
      </c>
    </row>
    <row r="14" spans="1:3" ht="94.5">
      <c r="A14" s="8">
        <v>538</v>
      </c>
      <c r="B14" s="8" t="s">
        <v>119</v>
      </c>
      <c r="C14" s="61" t="s">
        <v>120</v>
      </c>
    </row>
    <row r="15" spans="1:3" ht="31.5">
      <c r="A15" s="8">
        <v>538</v>
      </c>
      <c r="B15" s="8" t="s">
        <v>121</v>
      </c>
      <c r="C15" s="61" t="s">
        <v>29</v>
      </c>
    </row>
    <row r="16" spans="1:3" ht="31.5">
      <c r="A16" s="8">
        <v>538</v>
      </c>
      <c r="B16" s="8" t="s">
        <v>122</v>
      </c>
      <c r="C16" s="61" t="s">
        <v>123</v>
      </c>
    </row>
    <row r="17" spans="1:3" ht="94.5">
      <c r="A17" s="8">
        <v>538</v>
      </c>
      <c r="B17" s="8" t="s">
        <v>124</v>
      </c>
      <c r="C17" s="61" t="s">
        <v>31</v>
      </c>
    </row>
    <row r="18" spans="1:3" ht="110.25">
      <c r="A18" s="8">
        <v>538</v>
      </c>
      <c r="B18" s="8" t="s">
        <v>125</v>
      </c>
      <c r="C18" s="61" t="s">
        <v>32</v>
      </c>
    </row>
    <row r="19" spans="1:3" ht="94.5">
      <c r="A19" s="8">
        <v>538</v>
      </c>
      <c r="B19" s="8" t="s">
        <v>126</v>
      </c>
      <c r="C19" s="61" t="s">
        <v>33</v>
      </c>
    </row>
    <row r="20" spans="1:3" ht="110.25">
      <c r="A20" s="8">
        <v>538</v>
      </c>
      <c r="B20" s="8" t="s">
        <v>127</v>
      </c>
      <c r="C20" s="61" t="s">
        <v>34</v>
      </c>
    </row>
    <row r="21" spans="1:3" ht="63">
      <c r="A21" s="8">
        <v>538</v>
      </c>
      <c r="B21" s="8" t="s">
        <v>128</v>
      </c>
      <c r="C21" s="61" t="s">
        <v>129</v>
      </c>
    </row>
    <row r="22" spans="1:3" ht="47.25">
      <c r="A22" s="8">
        <v>538</v>
      </c>
      <c r="B22" s="8" t="s">
        <v>130</v>
      </c>
      <c r="C22" s="61" t="s">
        <v>37</v>
      </c>
    </row>
    <row r="23" spans="1:3" ht="31.5">
      <c r="A23" s="8">
        <v>538</v>
      </c>
      <c r="B23" s="8" t="s">
        <v>131</v>
      </c>
      <c r="C23" s="61" t="s">
        <v>132</v>
      </c>
    </row>
    <row r="24" spans="1:3" ht="31.5">
      <c r="A24" s="8">
        <v>538</v>
      </c>
      <c r="B24" s="8" t="s">
        <v>133</v>
      </c>
      <c r="C24" s="61" t="s">
        <v>40</v>
      </c>
    </row>
    <row r="25" spans="1:3" ht="31.5">
      <c r="A25" s="8">
        <v>538</v>
      </c>
      <c r="B25" s="8" t="s">
        <v>134</v>
      </c>
      <c r="C25" s="61" t="s">
        <v>135</v>
      </c>
    </row>
    <row r="26" spans="1:3" ht="31.5">
      <c r="A26" s="8">
        <v>538</v>
      </c>
      <c r="B26" s="8" t="s">
        <v>81</v>
      </c>
      <c r="C26" s="61" t="s">
        <v>82</v>
      </c>
    </row>
    <row r="27" spans="1:3" ht="31.5">
      <c r="A27" s="8">
        <v>538</v>
      </c>
      <c r="B27" s="8" t="s">
        <v>136</v>
      </c>
      <c r="C27" s="61" t="s">
        <v>92</v>
      </c>
    </row>
    <row r="28" spans="1:3" ht="110.25">
      <c r="A28" s="8">
        <v>538</v>
      </c>
      <c r="B28" s="8" t="s">
        <v>137</v>
      </c>
      <c r="C28" s="61" t="s">
        <v>138</v>
      </c>
    </row>
    <row r="29" spans="1:3" ht="47.25">
      <c r="A29" s="8">
        <v>538</v>
      </c>
      <c r="B29" s="8" t="s">
        <v>83</v>
      </c>
      <c r="C29" s="61" t="s">
        <v>139</v>
      </c>
    </row>
    <row r="30" spans="1:3" ht="63">
      <c r="A30" s="8">
        <v>538</v>
      </c>
      <c r="B30" s="8" t="s">
        <v>85</v>
      </c>
      <c r="C30" s="61" t="s">
        <v>86</v>
      </c>
    </row>
    <row r="31" spans="1:3" ht="47.25">
      <c r="A31" s="8">
        <v>538</v>
      </c>
      <c r="B31" s="8" t="s">
        <v>140</v>
      </c>
      <c r="C31" s="61" t="s">
        <v>141</v>
      </c>
    </row>
    <row r="32" spans="1:3" ht="78.75" hidden="1">
      <c r="A32" s="8">
        <v>538</v>
      </c>
      <c r="B32" s="8" t="s">
        <v>142</v>
      </c>
      <c r="C32" s="61" t="s">
        <v>143</v>
      </c>
    </row>
    <row r="33" spans="1:3">
      <c r="A33" s="8">
        <v>538</v>
      </c>
      <c r="B33" s="8" t="s">
        <v>144</v>
      </c>
      <c r="C33" s="61" t="s">
        <v>145</v>
      </c>
    </row>
    <row r="34" spans="1:3" ht="47.25" hidden="1">
      <c r="A34" s="8">
        <v>538</v>
      </c>
      <c r="B34" s="8" t="s">
        <v>146</v>
      </c>
      <c r="C34" s="61" t="s">
        <v>147</v>
      </c>
    </row>
    <row r="35" spans="1:3" ht="38.25" customHeight="1">
      <c r="A35" s="8">
        <v>538</v>
      </c>
      <c r="B35" s="8" t="s">
        <v>148</v>
      </c>
      <c r="C35" s="61" t="s">
        <v>149</v>
      </c>
    </row>
    <row r="36" spans="1:3" ht="31.5">
      <c r="A36" s="8">
        <v>538</v>
      </c>
      <c r="B36" s="8" t="s">
        <v>150</v>
      </c>
      <c r="C36" s="61" t="s">
        <v>151</v>
      </c>
    </row>
    <row r="37" spans="1:3" ht="110.25" customHeight="1">
      <c r="A37" s="8">
        <v>538</v>
      </c>
      <c r="B37" s="8" t="s">
        <v>152</v>
      </c>
      <c r="C37" s="61" t="s">
        <v>153</v>
      </c>
    </row>
    <row r="38" spans="1:3" ht="63" customHeight="1">
      <c r="A38" s="8">
        <v>538</v>
      </c>
      <c r="B38" s="8" t="s">
        <v>154</v>
      </c>
      <c r="C38" s="61" t="s">
        <v>155</v>
      </c>
    </row>
    <row r="39" spans="1:3">
      <c r="A39" s="63"/>
    </row>
    <row r="40" spans="1:3">
      <c r="A40" s="64"/>
    </row>
  </sheetData>
  <mergeCells count="3">
    <mergeCell ref="A4:C4"/>
    <mergeCell ref="A6:B6"/>
    <mergeCell ref="C6:C7"/>
  </mergeCells>
  <pageMargins left="0" right="0" top="0" bottom="0" header="0.51180555555555496" footer="0.51180555555555496"/>
  <pageSetup paperSize="9" scale="88" firstPageNumber="0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view="pageBreakPreview" topLeftCell="A7" zoomScaleNormal="100" workbookViewId="0">
      <selection activeCell="B2" sqref="B2"/>
    </sheetView>
  </sheetViews>
  <sheetFormatPr defaultColWidth="8.85546875" defaultRowHeight="15"/>
  <cols>
    <col min="1" max="1" width="18.42578125" customWidth="1"/>
    <col min="2" max="2" width="29.28515625" customWidth="1"/>
    <col min="3" max="3" width="57.85546875" customWidth="1"/>
  </cols>
  <sheetData>
    <row r="1" spans="1:3" ht="26.25">
      <c r="A1" s="65" t="s">
        <v>156</v>
      </c>
      <c r="C1" s="55" t="s">
        <v>157</v>
      </c>
    </row>
    <row r="2" spans="1:3" ht="156" customHeight="1">
      <c r="A2" s="65" t="s">
        <v>158</v>
      </c>
      <c r="C2" s="57" t="s">
        <v>602</v>
      </c>
    </row>
    <row r="3" spans="1:3" ht="52.9" customHeight="1">
      <c r="A3" s="531" t="s">
        <v>159</v>
      </c>
      <c r="B3" s="531"/>
      <c r="C3" s="531"/>
    </row>
    <row r="4" spans="1:3" ht="15.75">
      <c r="A4" s="66"/>
    </row>
    <row r="5" spans="1:3" ht="22.15" customHeight="1">
      <c r="A5" s="539" t="s">
        <v>160</v>
      </c>
      <c r="B5" s="539"/>
      <c r="C5" s="539" t="s">
        <v>161</v>
      </c>
    </row>
    <row r="6" spans="1:3" ht="60">
      <c r="A6" s="8" t="s">
        <v>162</v>
      </c>
      <c r="B6" s="8" t="s">
        <v>163</v>
      </c>
      <c r="C6" s="539"/>
    </row>
    <row r="7" spans="1:3" ht="25.5">
      <c r="A7" s="59">
        <v>538</v>
      </c>
      <c r="B7" s="67"/>
      <c r="C7" s="59" t="s">
        <v>164</v>
      </c>
    </row>
    <row r="8" spans="1:3" ht="63">
      <c r="A8" s="68">
        <v>538</v>
      </c>
      <c r="B8" s="69" t="s">
        <v>165</v>
      </c>
      <c r="C8" s="61" t="s">
        <v>166</v>
      </c>
    </row>
    <row r="9" spans="1:3" ht="63">
      <c r="A9" s="68">
        <v>538</v>
      </c>
      <c r="B9" s="70" t="s">
        <v>167</v>
      </c>
      <c r="C9" s="61" t="s">
        <v>168</v>
      </c>
    </row>
    <row r="10" spans="1:3" ht="94.5">
      <c r="A10" s="68">
        <v>538</v>
      </c>
      <c r="B10" s="8"/>
      <c r="C10" s="61" t="s">
        <v>169</v>
      </c>
    </row>
    <row r="11" spans="1:3" ht="31.5">
      <c r="A11" s="68">
        <v>538</v>
      </c>
      <c r="B11" s="8" t="s">
        <v>170</v>
      </c>
      <c r="C11" s="61" t="s">
        <v>171</v>
      </c>
    </row>
    <row r="12" spans="1:3" ht="31.5">
      <c r="A12" s="68">
        <v>538</v>
      </c>
      <c r="B12" s="8" t="s">
        <v>172</v>
      </c>
      <c r="C12" s="61" t="s">
        <v>173</v>
      </c>
    </row>
    <row r="13" spans="1:3" ht="47.25">
      <c r="A13" s="68">
        <v>538</v>
      </c>
      <c r="B13" s="71" t="s">
        <v>174</v>
      </c>
      <c r="C13" s="72" t="s">
        <v>175</v>
      </c>
    </row>
    <row r="14" spans="1:3" ht="63">
      <c r="A14" s="68">
        <v>538</v>
      </c>
      <c r="B14" s="71" t="s">
        <v>176</v>
      </c>
      <c r="C14" s="72" t="s">
        <v>177</v>
      </c>
    </row>
  </sheetData>
  <mergeCells count="3">
    <mergeCell ref="A3:C3"/>
    <mergeCell ref="A5:B5"/>
    <mergeCell ref="C5:C6"/>
  </mergeCells>
  <pageMargins left="0" right="0" top="0" bottom="0" header="0.51180555555555496" footer="0.51180555555555496"/>
  <pageSetup paperSize="9" scale="94" firstPageNumber="0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9"/>
  <sheetViews>
    <sheetView view="pageBreakPreview" topLeftCell="A119" zoomScaleNormal="75" workbookViewId="0">
      <selection activeCell="A38" sqref="A38"/>
    </sheetView>
  </sheetViews>
  <sheetFormatPr defaultColWidth="8.85546875" defaultRowHeight="15" outlineLevelRow="1"/>
  <cols>
    <col min="1" max="1" width="72.140625" customWidth="1"/>
    <col min="2" max="2" width="10.5703125" customWidth="1"/>
    <col min="3" max="3" width="11.140625" customWidth="1"/>
    <col min="4" max="4" width="24.7109375" customWidth="1"/>
    <col min="5" max="5" width="15.140625" customWidth="1"/>
    <col min="6" max="6" width="21" style="73" customWidth="1"/>
    <col min="7" max="7" width="17.5703125" customWidth="1"/>
    <col min="8" max="8" width="12" customWidth="1"/>
    <col min="9" max="9" width="11.42578125" customWidth="1"/>
    <col min="257" max="257" width="72.140625" customWidth="1"/>
    <col min="258" max="258" width="10.5703125" customWidth="1"/>
    <col min="259" max="259" width="11.140625" customWidth="1"/>
    <col min="260" max="260" width="24.7109375" customWidth="1"/>
    <col min="261" max="261" width="15.140625" customWidth="1"/>
    <col min="262" max="262" width="21" customWidth="1"/>
    <col min="263" max="263" width="17.5703125" customWidth="1"/>
    <col min="264" max="264" width="12" customWidth="1"/>
    <col min="265" max="265" width="11.42578125" customWidth="1"/>
    <col min="513" max="513" width="72.140625" customWidth="1"/>
    <col min="514" max="514" width="10.5703125" customWidth="1"/>
    <col min="515" max="515" width="11.140625" customWidth="1"/>
    <col min="516" max="516" width="24.7109375" customWidth="1"/>
    <col min="517" max="517" width="15.140625" customWidth="1"/>
    <col min="518" max="518" width="21" customWidth="1"/>
    <col min="519" max="519" width="17.5703125" customWidth="1"/>
    <col min="520" max="520" width="12" customWidth="1"/>
    <col min="521" max="521" width="11.42578125" customWidth="1"/>
    <col min="769" max="769" width="72.140625" customWidth="1"/>
    <col min="770" max="770" width="10.5703125" customWidth="1"/>
    <col min="771" max="771" width="11.140625" customWidth="1"/>
    <col min="772" max="772" width="24.7109375" customWidth="1"/>
    <col min="773" max="773" width="15.140625" customWidth="1"/>
    <col min="774" max="774" width="21" customWidth="1"/>
    <col min="775" max="775" width="17.5703125" customWidth="1"/>
    <col min="776" max="776" width="12" customWidth="1"/>
    <col min="777" max="777" width="11.42578125" customWidth="1"/>
  </cols>
  <sheetData>
    <row r="1" spans="1:9" ht="15.75">
      <c r="A1" s="74"/>
      <c r="B1" s="75"/>
      <c r="C1" s="75"/>
      <c r="D1" s="74"/>
      <c r="E1" s="74"/>
      <c r="F1" s="76"/>
      <c r="G1" s="77"/>
      <c r="H1" s="77"/>
      <c r="I1" s="77"/>
    </row>
    <row r="2" spans="1:9" ht="160.9" customHeight="1">
      <c r="A2" s="74"/>
      <c r="B2" s="75"/>
      <c r="C2" s="75"/>
      <c r="D2" s="540" t="s">
        <v>605</v>
      </c>
      <c r="E2" s="540"/>
      <c r="F2" s="540"/>
      <c r="G2" s="77"/>
      <c r="H2" s="78"/>
      <c r="I2" s="77"/>
    </row>
    <row r="3" spans="1:9" ht="79.5" customHeight="1">
      <c r="A3" s="541" t="s">
        <v>178</v>
      </c>
      <c r="B3" s="541"/>
      <c r="C3" s="541"/>
      <c r="D3" s="541"/>
      <c r="E3" s="541"/>
      <c r="F3" s="541"/>
      <c r="G3" s="77"/>
      <c r="H3" s="77"/>
      <c r="I3" s="77"/>
    </row>
    <row r="4" spans="1:9" ht="15.6" customHeight="1">
      <c r="A4" s="79"/>
      <c r="B4" s="80"/>
      <c r="C4" s="80"/>
      <c r="D4" s="80"/>
      <c r="E4" s="80"/>
      <c r="F4" s="81" t="s">
        <v>179</v>
      </c>
      <c r="G4" s="77"/>
      <c r="H4" s="77"/>
      <c r="I4" s="77"/>
    </row>
    <row r="5" spans="1:9" ht="57.75" customHeight="1">
      <c r="A5" s="82" t="s">
        <v>180</v>
      </c>
      <c r="B5" s="82" t="s">
        <v>181</v>
      </c>
      <c r="C5" s="82" t="s">
        <v>182</v>
      </c>
      <c r="D5" s="82" t="s">
        <v>183</v>
      </c>
      <c r="E5" s="82" t="s">
        <v>184</v>
      </c>
      <c r="F5" s="83" t="s">
        <v>185</v>
      </c>
      <c r="G5" s="77"/>
      <c r="H5" s="77"/>
      <c r="I5" s="77"/>
    </row>
    <row r="6" spans="1:9" ht="20.25" hidden="1" customHeight="1" outlineLevel="1">
      <c r="A6" s="84"/>
      <c r="B6" s="85"/>
      <c r="C6" s="85"/>
      <c r="D6" s="85"/>
      <c r="E6" s="85"/>
      <c r="F6" s="86"/>
      <c r="G6" s="77"/>
      <c r="H6" s="77"/>
      <c r="I6" s="77"/>
    </row>
    <row r="7" spans="1:9" s="91" customFormat="1" ht="26.25" customHeight="1" collapsed="1">
      <c r="A7" s="87" t="s">
        <v>186</v>
      </c>
      <c r="B7" s="88" t="s">
        <v>187</v>
      </c>
      <c r="C7" s="88" t="s">
        <v>187</v>
      </c>
      <c r="D7" s="88" t="s">
        <v>187</v>
      </c>
      <c r="E7" s="88" t="s">
        <v>187</v>
      </c>
      <c r="F7" s="89">
        <f>F9+F16+F30+F36+F42+F57+F77+F84+F106+F117+F127+F51</f>
        <v>7212.9999999999991</v>
      </c>
      <c r="G7" s="90"/>
      <c r="H7" s="90"/>
      <c r="I7" s="90"/>
    </row>
    <row r="8" spans="1:9" ht="23.25" customHeight="1">
      <c r="A8" s="92" t="s">
        <v>188</v>
      </c>
      <c r="B8" s="93" t="s">
        <v>189</v>
      </c>
      <c r="C8" s="93" t="s">
        <v>190</v>
      </c>
      <c r="D8" s="93" t="s">
        <v>191</v>
      </c>
      <c r="E8" s="93" t="s">
        <v>192</v>
      </c>
      <c r="F8" s="94">
        <f>F9+F16</f>
        <v>1854</v>
      </c>
      <c r="G8" s="95"/>
      <c r="H8" s="95"/>
      <c r="I8" s="95"/>
    </row>
    <row r="9" spans="1:9" ht="31.5">
      <c r="A9" s="96" t="s">
        <v>193</v>
      </c>
      <c r="B9" s="93" t="s">
        <v>189</v>
      </c>
      <c r="C9" s="93" t="s">
        <v>194</v>
      </c>
      <c r="D9" s="93" t="s">
        <v>191</v>
      </c>
      <c r="E9" s="93" t="s">
        <v>192</v>
      </c>
      <c r="F9" s="97">
        <f>F10</f>
        <v>721.6</v>
      </c>
      <c r="G9" s="77"/>
      <c r="H9" s="77"/>
      <c r="I9" s="77"/>
    </row>
    <row r="10" spans="1:9" ht="31.5">
      <c r="A10" s="98" t="s">
        <v>195</v>
      </c>
      <c r="B10" s="99" t="s">
        <v>189</v>
      </c>
      <c r="C10" s="99" t="s">
        <v>194</v>
      </c>
      <c r="D10" s="100" t="s">
        <v>196</v>
      </c>
      <c r="E10" s="99" t="s">
        <v>192</v>
      </c>
      <c r="F10" s="101">
        <f>F11</f>
        <v>721.6</v>
      </c>
      <c r="G10" s="77"/>
      <c r="H10" s="77"/>
      <c r="I10" s="77"/>
    </row>
    <row r="11" spans="1:9" ht="17.25" customHeight="1">
      <c r="A11" s="98" t="s">
        <v>197</v>
      </c>
      <c r="B11" s="99" t="s">
        <v>189</v>
      </c>
      <c r="C11" s="99" t="s">
        <v>194</v>
      </c>
      <c r="D11" s="100" t="s">
        <v>198</v>
      </c>
      <c r="E11" s="99" t="s">
        <v>192</v>
      </c>
      <c r="F11" s="101">
        <f>F12</f>
        <v>721.6</v>
      </c>
      <c r="G11" s="77"/>
      <c r="H11" s="77"/>
      <c r="I11" s="77"/>
    </row>
    <row r="12" spans="1:9" ht="31.5">
      <c r="A12" s="102" t="s">
        <v>199</v>
      </c>
      <c r="B12" s="99" t="s">
        <v>189</v>
      </c>
      <c r="C12" s="99" t="s">
        <v>194</v>
      </c>
      <c r="D12" s="100" t="s">
        <v>200</v>
      </c>
      <c r="E12" s="99" t="s">
        <v>192</v>
      </c>
      <c r="F12" s="101">
        <f>F14+F15</f>
        <v>721.6</v>
      </c>
      <c r="G12" s="77"/>
      <c r="H12" s="77"/>
      <c r="I12" s="77"/>
    </row>
    <row r="13" spans="1:9" ht="31.5">
      <c r="A13" s="102" t="s">
        <v>201</v>
      </c>
      <c r="B13" s="103" t="s">
        <v>189</v>
      </c>
      <c r="C13" s="103" t="s">
        <v>194</v>
      </c>
      <c r="D13" s="104" t="s">
        <v>200</v>
      </c>
      <c r="E13" s="99" t="s">
        <v>202</v>
      </c>
      <c r="F13" s="101">
        <f>F14+F15</f>
        <v>721.6</v>
      </c>
      <c r="G13" s="77"/>
      <c r="H13" s="77"/>
      <c r="I13" s="77"/>
    </row>
    <row r="14" spans="1:9" ht="31.5">
      <c r="A14" s="102" t="s">
        <v>203</v>
      </c>
      <c r="B14" s="99" t="s">
        <v>189</v>
      </c>
      <c r="C14" s="99" t="s">
        <v>194</v>
      </c>
      <c r="D14" s="100" t="s">
        <v>200</v>
      </c>
      <c r="E14" s="105">
        <v>121</v>
      </c>
      <c r="F14" s="106">
        <v>554.20000000000005</v>
      </c>
      <c r="G14" s="77"/>
      <c r="H14" s="77"/>
      <c r="I14" s="77"/>
    </row>
    <row r="15" spans="1:9" ht="49.5" customHeight="1">
      <c r="A15" s="102" t="s">
        <v>204</v>
      </c>
      <c r="B15" s="99" t="s">
        <v>189</v>
      </c>
      <c r="C15" s="99" t="s">
        <v>194</v>
      </c>
      <c r="D15" s="100" t="s">
        <v>200</v>
      </c>
      <c r="E15" s="105">
        <v>129</v>
      </c>
      <c r="F15" s="107">
        <v>167.4</v>
      </c>
      <c r="G15" s="77"/>
      <c r="H15" s="77"/>
      <c r="I15" s="77"/>
    </row>
    <row r="16" spans="1:9" ht="58.5" customHeight="1">
      <c r="A16" s="96" t="s">
        <v>205</v>
      </c>
      <c r="B16" s="93" t="s">
        <v>189</v>
      </c>
      <c r="C16" s="93" t="s">
        <v>206</v>
      </c>
      <c r="D16" s="108" t="s">
        <v>191</v>
      </c>
      <c r="E16" s="93" t="s">
        <v>192</v>
      </c>
      <c r="F16" s="97">
        <f>F17</f>
        <v>1132.4000000000001</v>
      </c>
      <c r="G16" s="77"/>
      <c r="H16" s="77"/>
      <c r="I16" s="77"/>
    </row>
    <row r="17" spans="1:64" ht="31.5">
      <c r="A17" s="98" t="s">
        <v>207</v>
      </c>
      <c r="B17" s="99" t="s">
        <v>189</v>
      </c>
      <c r="C17" s="99" t="s">
        <v>206</v>
      </c>
      <c r="D17" s="100" t="s">
        <v>196</v>
      </c>
      <c r="E17" s="99" t="s">
        <v>192</v>
      </c>
      <c r="F17" s="101">
        <f>F18</f>
        <v>1132.4000000000001</v>
      </c>
    </row>
    <row r="18" spans="1:64" ht="22.5" customHeight="1">
      <c r="A18" s="98" t="s">
        <v>208</v>
      </c>
      <c r="B18" s="99" t="s">
        <v>189</v>
      </c>
      <c r="C18" s="99" t="s">
        <v>206</v>
      </c>
      <c r="D18" s="100" t="s">
        <v>209</v>
      </c>
      <c r="E18" s="99" t="s">
        <v>192</v>
      </c>
      <c r="F18" s="101">
        <f>F19+F23</f>
        <v>1132.4000000000001</v>
      </c>
    </row>
    <row r="19" spans="1:64" ht="37.5" customHeight="1">
      <c r="A19" s="98" t="s">
        <v>210</v>
      </c>
      <c r="B19" s="99" t="s">
        <v>189</v>
      </c>
      <c r="C19" s="99" t="s">
        <v>206</v>
      </c>
      <c r="D19" s="100" t="s">
        <v>211</v>
      </c>
      <c r="E19" s="99" t="s">
        <v>192</v>
      </c>
      <c r="F19" s="101">
        <f>F20</f>
        <v>540.6</v>
      </c>
    </row>
    <row r="20" spans="1:64" ht="33.75" customHeight="1">
      <c r="A20" s="98" t="s">
        <v>201</v>
      </c>
      <c r="B20" s="99" t="s">
        <v>189</v>
      </c>
      <c r="C20" s="99" t="s">
        <v>206</v>
      </c>
      <c r="D20" s="100" t="s">
        <v>211</v>
      </c>
      <c r="E20" s="99" t="s">
        <v>202</v>
      </c>
      <c r="F20" s="101">
        <f>F21+F22</f>
        <v>540.6</v>
      </c>
    </row>
    <row r="21" spans="1:64" ht="45.75" customHeight="1">
      <c r="A21" s="109" t="s">
        <v>203</v>
      </c>
      <c r="B21" s="99" t="s">
        <v>189</v>
      </c>
      <c r="C21" s="99" t="s">
        <v>206</v>
      </c>
      <c r="D21" s="100" t="s">
        <v>211</v>
      </c>
      <c r="E21" s="110">
        <v>121</v>
      </c>
      <c r="F21" s="107">
        <v>415.2</v>
      </c>
    </row>
    <row r="22" spans="1:64" ht="47.25">
      <c r="A22" s="109" t="s">
        <v>204</v>
      </c>
      <c r="B22" s="99" t="s">
        <v>189</v>
      </c>
      <c r="C22" s="99" t="s">
        <v>206</v>
      </c>
      <c r="D22" s="100" t="s">
        <v>212</v>
      </c>
      <c r="E22" s="110">
        <v>129</v>
      </c>
      <c r="F22" s="107">
        <v>125.4</v>
      </c>
    </row>
    <row r="23" spans="1:64" ht="31.5">
      <c r="A23" s="111" t="s">
        <v>213</v>
      </c>
      <c r="B23" s="99" t="s">
        <v>189</v>
      </c>
      <c r="C23" s="99" t="s">
        <v>206</v>
      </c>
      <c r="D23" s="100" t="s">
        <v>212</v>
      </c>
      <c r="E23" s="110" t="s">
        <v>192</v>
      </c>
      <c r="F23" s="107">
        <f>F24+F25+F26</f>
        <v>591.80000000000007</v>
      </c>
    </row>
    <row r="24" spans="1:64" ht="31.5">
      <c r="A24" s="98" t="s">
        <v>214</v>
      </c>
      <c r="B24" s="99" t="s">
        <v>189</v>
      </c>
      <c r="C24" s="99" t="s">
        <v>206</v>
      </c>
      <c r="D24" s="100" t="s">
        <v>212</v>
      </c>
      <c r="E24" s="110">
        <v>244</v>
      </c>
      <c r="F24" s="107">
        <v>581.1</v>
      </c>
    </row>
    <row r="25" spans="1:64" ht="31.5">
      <c r="A25" s="112" t="s">
        <v>215</v>
      </c>
      <c r="B25" s="99" t="s">
        <v>189</v>
      </c>
      <c r="C25" s="99" t="s">
        <v>206</v>
      </c>
      <c r="D25" s="100" t="s">
        <v>212</v>
      </c>
      <c r="E25" s="110">
        <v>851</v>
      </c>
      <c r="F25" s="107">
        <v>10.1</v>
      </c>
    </row>
    <row r="26" spans="1:64" ht="31.5" customHeight="1">
      <c r="A26" s="112" t="s">
        <v>216</v>
      </c>
      <c r="B26" s="99" t="s">
        <v>189</v>
      </c>
      <c r="C26" s="99" t="s">
        <v>206</v>
      </c>
      <c r="D26" s="100" t="s">
        <v>212</v>
      </c>
      <c r="E26" s="110">
        <v>852</v>
      </c>
      <c r="F26" s="107">
        <v>0.6</v>
      </c>
    </row>
    <row r="27" spans="1:64" ht="27" hidden="1" customHeight="1">
      <c r="A27" s="113" t="s">
        <v>217</v>
      </c>
      <c r="B27" s="114" t="s">
        <v>189</v>
      </c>
      <c r="C27" s="114" t="s">
        <v>218</v>
      </c>
      <c r="D27" s="115" t="s">
        <v>219</v>
      </c>
      <c r="E27" s="93" t="s">
        <v>192</v>
      </c>
      <c r="F27" s="116">
        <f>F28</f>
        <v>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</row>
    <row r="28" spans="1:64" ht="37.5" hidden="1" customHeight="1">
      <c r="A28" s="112" t="s">
        <v>220</v>
      </c>
      <c r="B28" s="103" t="s">
        <v>189</v>
      </c>
      <c r="C28" s="103" t="s">
        <v>218</v>
      </c>
      <c r="D28" s="118" t="s">
        <v>221</v>
      </c>
      <c r="E28" s="99" t="s">
        <v>192</v>
      </c>
      <c r="F28" s="101">
        <f>F29</f>
        <v>0</v>
      </c>
    </row>
    <row r="29" spans="1:64" ht="38.25" hidden="1" customHeight="1">
      <c r="A29" s="112" t="s">
        <v>222</v>
      </c>
      <c r="B29" s="99" t="s">
        <v>189</v>
      </c>
      <c r="C29" s="99" t="s">
        <v>218</v>
      </c>
      <c r="D29" s="105" t="s">
        <v>221</v>
      </c>
      <c r="E29" s="105">
        <v>244</v>
      </c>
      <c r="F29" s="107">
        <v>0</v>
      </c>
    </row>
    <row r="30" spans="1:64" ht="38.25" customHeight="1">
      <c r="A30" s="92" t="s">
        <v>223</v>
      </c>
      <c r="B30" s="93" t="s">
        <v>189</v>
      </c>
      <c r="C30" s="93" t="s">
        <v>224</v>
      </c>
      <c r="D30" s="105"/>
      <c r="E30" s="99"/>
      <c r="F30" s="97">
        <f>F31</f>
        <v>72.099999999999994</v>
      </c>
    </row>
    <row r="31" spans="1:64" ht="38.25" customHeight="1">
      <c r="A31" s="119" t="s">
        <v>225</v>
      </c>
      <c r="B31" s="99" t="s">
        <v>189</v>
      </c>
      <c r="C31" s="99" t="s">
        <v>224</v>
      </c>
      <c r="D31" s="120">
        <v>9900000000</v>
      </c>
      <c r="E31" s="93"/>
      <c r="F31" s="107">
        <f>F32</f>
        <v>72.099999999999994</v>
      </c>
    </row>
    <row r="32" spans="1:64" ht="38.25" customHeight="1">
      <c r="A32" s="119" t="s">
        <v>226</v>
      </c>
      <c r="B32" s="99" t="s">
        <v>189</v>
      </c>
      <c r="C32" s="99" t="s">
        <v>224</v>
      </c>
      <c r="D32" s="105" t="s">
        <v>227</v>
      </c>
      <c r="E32" s="99"/>
      <c r="F32" s="107">
        <f>F33</f>
        <v>72.099999999999994</v>
      </c>
    </row>
    <row r="33" spans="1:7" ht="38.25" customHeight="1">
      <c r="A33" s="119" t="s">
        <v>228</v>
      </c>
      <c r="B33" s="99" t="s">
        <v>189</v>
      </c>
      <c r="C33" s="99" t="s">
        <v>224</v>
      </c>
      <c r="D33" s="105" t="s">
        <v>229</v>
      </c>
      <c r="E33" s="99"/>
      <c r="F33" s="107">
        <f>F34</f>
        <v>72.099999999999994</v>
      </c>
    </row>
    <row r="34" spans="1:7" ht="38.25" customHeight="1">
      <c r="A34" s="119" t="s">
        <v>230</v>
      </c>
      <c r="B34" s="99" t="s">
        <v>189</v>
      </c>
      <c r="C34" s="99" t="s">
        <v>224</v>
      </c>
      <c r="D34" s="105" t="s">
        <v>229</v>
      </c>
      <c r="E34" s="99" t="s">
        <v>231</v>
      </c>
      <c r="F34" s="107">
        <f>F35</f>
        <v>72.099999999999994</v>
      </c>
    </row>
    <row r="35" spans="1:7" ht="38.25" customHeight="1">
      <c r="A35" s="119" t="s">
        <v>232</v>
      </c>
      <c r="B35" s="99" t="s">
        <v>189</v>
      </c>
      <c r="C35" s="99" t="s">
        <v>224</v>
      </c>
      <c r="D35" s="105" t="s">
        <v>229</v>
      </c>
      <c r="E35" s="99" t="s">
        <v>233</v>
      </c>
      <c r="F35" s="107">
        <v>72.099999999999994</v>
      </c>
    </row>
    <row r="36" spans="1:7" ht="58.5" customHeight="1">
      <c r="A36" s="92" t="s">
        <v>234</v>
      </c>
      <c r="B36" s="99" t="s">
        <v>189</v>
      </c>
      <c r="C36" s="99" t="s">
        <v>235</v>
      </c>
      <c r="D36" s="121" t="s">
        <v>191</v>
      </c>
      <c r="E36" s="93" t="s">
        <v>192</v>
      </c>
      <c r="F36" s="94">
        <f>F37</f>
        <v>812.8</v>
      </c>
    </row>
    <row r="37" spans="1:7" ht="115.5" customHeight="1">
      <c r="A37" s="122" t="s">
        <v>610</v>
      </c>
      <c r="B37" s="93" t="s">
        <v>189</v>
      </c>
      <c r="C37" s="93" t="s">
        <v>235</v>
      </c>
      <c r="D37" s="121" t="s">
        <v>236</v>
      </c>
      <c r="E37" s="93" t="s">
        <v>237</v>
      </c>
      <c r="F37" s="94">
        <f>F38</f>
        <v>812.8</v>
      </c>
    </row>
    <row r="38" spans="1:7" ht="151.5" customHeight="1">
      <c r="A38" s="123" t="s">
        <v>612</v>
      </c>
      <c r="B38" s="99" t="s">
        <v>189</v>
      </c>
      <c r="C38" s="99" t="s">
        <v>235</v>
      </c>
      <c r="D38" s="105" t="s">
        <v>238</v>
      </c>
      <c r="E38" s="99" t="s">
        <v>237</v>
      </c>
      <c r="F38" s="124">
        <f>F39</f>
        <v>812.8</v>
      </c>
    </row>
    <row r="39" spans="1:7" ht="63.75" customHeight="1">
      <c r="A39" s="119" t="s">
        <v>239</v>
      </c>
      <c r="B39" s="99" t="s">
        <v>189</v>
      </c>
      <c r="C39" s="99" t="s">
        <v>235</v>
      </c>
      <c r="D39" s="105" t="s">
        <v>240</v>
      </c>
      <c r="E39" s="99" t="s">
        <v>192</v>
      </c>
      <c r="F39" s="124">
        <f>F40</f>
        <v>812.8</v>
      </c>
      <c r="G39" s="77"/>
    </row>
    <row r="40" spans="1:7" ht="31.5">
      <c r="A40" s="119" t="s">
        <v>241</v>
      </c>
      <c r="B40" s="99" t="s">
        <v>189</v>
      </c>
      <c r="C40" s="99" t="s">
        <v>235</v>
      </c>
      <c r="D40" s="105" t="s">
        <v>242</v>
      </c>
      <c r="E40" s="99" t="s">
        <v>192</v>
      </c>
      <c r="F40" s="124">
        <f>F41</f>
        <v>812.8</v>
      </c>
      <c r="G40" s="77"/>
    </row>
    <row r="41" spans="1:7" ht="31.5">
      <c r="A41" s="119" t="s">
        <v>243</v>
      </c>
      <c r="B41" s="99" t="s">
        <v>189</v>
      </c>
      <c r="C41" s="99" t="s">
        <v>235</v>
      </c>
      <c r="D41" s="105" t="s">
        <v>242</v>
      </c>
      <c r="E41" s="99" t="s">
        <v>244</v>
      </c>
      <c r="F41" s="124">
        <v>812.8</v>
      </c>
      <c r="G41" s="77"/>
    </row>
    <row r="42" spans="1:7" ht="28.5" customHeight="1">
      <c r="A42" s="125" t="s">
        <v>245</v>
      </c>
      <c r="B42" s="93" t="s">
        <v>194</v>
      </c>
      <c r="C42" s="93" t="s">
        <v>190</v>
      </c>
      <c r="D42" s="126" t="s">
        <v>246</v>
      </c>
      <c r="E42" s="127" t="s">
        <v>192</v>
      </c>
      <c r="F42" s="128">
        <f>F43</f>
        <v>245.70000000000002</v>
      </c>
      <c r="G42" s="77"/>
    </row>
    <row r="43" spans="1:7" ht="28.5" customHeight="1">
      <c r="A43" s="129" t="s">
        <v>247</v>
      </c>
      <c r="B43" s="99" t="s">
        <v>194</v>
      </c>
      <c r="C43" s="99" t="s">
        <v>248</v>
      </c>
      <c r="D43" s="130" t="s">
        <v>191</v>
      </c>
      <c r="E43" s="131" t="s">
        <v>192</v>
      </c>
      <c r="F43" s="132">
        <f>F44</f>
        <v>245.70000000000002</v>
      </c>
      <c r="G43" s="77"/>
    </row>
    <row r="44" spans="1:7" ht="27" customHeight="1">
      <c r="A44" s="129" t="s">
        <v>249</v>
      </c>
      <c r="B44" s="99" t="s">
        <v>194</v>
      </c>
      <c r="C44" s="99" t="s">
        <v>248</v>
      </c>
      <c r="D44" s="130" t="s">
        <v>250</v>
      </c>
      <c r="E44" s="131" t="s">
        <v>192</v>
      </c>
      <c r="F44" s="132">
        <f>F45</f>
        <v>245.70000000000002</v>
      </c>
      <c r="G44" s="77"/>
    </row>
    <row r="45" spans="1:7" ht="37.5" customHeight="1">
      <c r="A45" s="129" t="s">
        <v>251</v>
      </c>
      <c r="B45" s="99" t="s">
        <v>194</v>
      </c>
      <c r="C45" s="99" t="s">
        <v>248</v>
      </c>
      <c r="D45" s="130" t="s">
        <v>252</v>
      </c>
      <c r="E45" s="131" t="s">
        <v>192</v>
      </c>
      <c r="F45" s="132">
        <f>F46</f>
        <v>245.70000000000002</v>
      </c>
      <c r="G45" s="77"/>
    </row>
    <row r="46" spans="1:7" ht="45" customHeight="1">
      <c r="A46" s="129" t="s">
        <v>253</v>
      </c>
      <c r="B46" s="99" t="s">
        <v>194</v>
      </c>
      <c r="C46" s="99" t="s">
        <v>248</v>
      </c>
      <c r="D46" s="130" t="s">
        <v>254</v>
      </c>
      <c r="E46" s="131" t="s">
        <v>192</v>
      </c>
      <c r="F46" s="132">
        <f>F47+F50</f>
        <v>245.70000000000002</v>
      </c>
      <c r="G46" s="77"/>
    </row>
    <row r="47" spans="1:7" ht="45" customHeight="1">
      <c r="A47" s="98" t="s">
        <v>201</v>
      </c>
      <c r="B47" s="99" t="s">
        <v>194</v>
      </c>
      <c r="C47" s="99" t="s">
        <v>248</v>
      </c>
      <c r="D47" s="130" t="s">
        <v>254</v>
      </c>
      <c r="E47" s="131" t="s">
        <v>202</v>
      </c>
      <c r="F47" s="132">
        <f>F48+F49</f>
        <v>213.3</v>
      </c>
      <c r="G47" s="77"/>
    </row>
    <row r="48" spans="1:7" ht="42" customHeight="1">
      <c r="A48" s="129" t="s">
        <v>255</v>
      </c>
      <c r="B48" s="99" t="s">
        <v>194</v>
      </c>
      <c r="C48" s="99" t="s">
        <v>248</v>
      </c>
      <c r="D48" s="130" t="s">
        <v>254</v>
      </c>
      <c r="E48" s="130">
        <v>121</v>
      </c>
      <c r="F48" s="132">
        <v>163.80000000000001</v>
      </c>
      <c r="G48" s="77"/>
    </row>
    <row r="49" spans="1:7" ht="61.5" customHeight="1">
      <c r="A49" s="129" t="s">
        <v>204</v>
      </c>
      <c r="B49" s="99" t="s">
        <v>194</v>
      </c>
      <c r="C49" s="99" t="s">
        <v>248</v>
      </c>
      <c r="D49" s="130" t="s">
        <v>254</v>
      </c>
      <c r="E49" s="130">
        <v>129</v>
      </c>
      <c r="F49" s="132">
        <v>49.5</v>
      </c>
      <c r="G49" s="77"/>
    </row>
    <row r="50" spans="1:7" ht="44.25" customHeight="1">
      <c r="A50" s="129" t="s">
        <v>214</v>
      </c>
      <c r="B50" s="99" t="s">
        <v>194</v>
      </c>
      <c r="C50" s="99" t="s">
        <v>248</v>
      </c>
      <c r="D50" s="130" t="s">
        <v>254</v>
      </c>
      <c r="E50" s="130">
        <v>244</v>
      </c>
      <c r="F50" s="132">
        <v>32.4</v>
      </c>
      <c r="G50" s="77"/>
    </row>
    <row r="51" spans="1:7" ht="48" customHeight="1">
      <c r="A51" s="92" t="s">
        <v>256</v>
      </c>
      <c r="B51" s="93" t="s">
        <v>248</v>
      </c>
      <c r="C51" s="93" t="s">
        <v>190</v>
      </c>
      <c r="D51" s="126" t="s">
        <v>191</v>
      </c>
      <c r="E51" s="93" t="s">
        <v>192</v>
      </c>
      <c r="F51" s="133">
        <f>F56</f>
        <v>250</v>
      </c>
      <c r="G51" s="134"/>
    </row>
    <row r="52" spans="1:7" ht="51.75" customHeight="1">
      <c r="A52" s="129" t="s">
        <v>257</v>
      </c>
      <c r="B52" s="99" t="s">
        <v>248</v>
      </c>
      <c r="C52" s="99" t="s">
        <v>258</v>
      </c>
      <c r="D52" s="130" t="s">
        <v>191</v>
      </c>
      <c r="E52" s="99" t="s">
        <v>192</v>
      </c>
      <c r="F52" s="135">
        <f>F53</f>
        <v>250</v>
      </c>
      <c r="G52" s="134"/>
    </row>
    <row r="53" spans="1:7" ht="33.75" customHeight="1">
      <c r="A53" s="112" t="s">
        <v>259</v>
      </c>
      <c r="B53" s="99" t="s">
        <v>248</v>
      </c>
      <c r="C53" s="99" t="s">
        <v>258</v>
      </c>
      <c r="D53" s="130" t="s">
        <v>227</v>
      </c>
      <c r="E53" s="99" t="s">
        <v>192</v>
      </c>
      <c r="F53" s="135">
        <f>F54</f>
        <v>250</v>
      </c>
      <c r="G53" s="136"/>
    </row>
    <row r="54" spans="1:7" ht="28.5" customHeight="1">
      <c r="A54" s="112" t="s">
        <v>260</v>
      </c>
      <c r="B54" s="99" t="s">
        <v>248</v>
      </c>
      <c r="C54" s="99" t="s">
        <v>258</v>
      </c>
      <c r="D54" s="130" t="s">
        <v>219</v>
      </c>
      <c r="E54" s="99" t="s">
        <v>192</v>
      </c>
      <c r="F54" s="135">
        <f>F55</f>
        <v>250</v>
      </c>
      <c r="G54" s="77"/>
    </row>
    <row r="55" spans="1:7" ht="63.75" customHeight="1">
      <c r="A55" s="137" t="s">
        <v>261</v>
      </c>
      <c r="B55" s="99" t="s">
        <v>248</v>
      </c>
      <c r="C55" s="99" t="s">
        <v>258</v>
      </c>
      <c r="D55" s="130" t="s">
        <v>262</v>
      </c>
      <c r="E55" s="99" t="s">
        <v>192</v>
      </c>
      <c r="F55" s="132">
        <f>F56</f>
        <v>250</v>
      </c>
      <c r="G55" s="77"/>
    </row>
    <row r="56" spans="1:7" ht="48.75" customHeight="1">
      <c r="A56" s="112" t="s">
        <v>263</v>
      </c>
      <c r="B56" s="99" t="s">
        <v>248</v>
      </c>
      <c r="C56" s="99" t="s">
        <v>258</v>
      </c>
      <c r="D56" s="130" t="s">
        <v>262</v>
      </c>
      <c r="E56" s="99" t="s">
        <v>244</v>
      </c>
      <c r="F56" s="132">
        <v>250</v>
      </c>
      <c r="G56" s="77"/>
    </row>
    <row r="57" spans="1:7" ht="30.75" customHeight="1">
      <c r="A57" s="138" t="s">
        <v>264</v>
      </c>
      <c r="B57" s="93" t="s">
        <v>206</v>
      </c>
      <c r="C57" s="93" t="s">
        <v>190</v>
      </c>
      <c r="D57" s="126" t="s">
        <v>191</v>
      </c>
      <c r="E57" s="93" t="s">
        <v>192</v>
      </c>
      <c r="F57" s="94">
        <f>F58</f>
        <v>300</v>
      </c>
      <c r="G57" s="134"/>
    </row>
    <row r="58" spans="1:7" ht="28.5" customHeight="1">
      <c r="A58" s="92" t="s">
        <v>265</v>
      </c>
      <c r="B58" s="99" t="s">
        <v>206</v>
      </c>
      <c r="C58" s="99" t="s">
        <v>258</v>
      </c>
      <c r="D58" s="99" t="s">
        <v>191</v>
      </c>
      <c r="E58" s="99" t="s">
        <v>192</v>
      </c>
      <c r="F58" s="124">
        <f>F59</f>
        <v>300</v>
      </c>
      <c r="G58" s="139"/>
    </row>
    <row r="59" spans="1:7" ht="91.5" customHeight="1">
      <c r="A59" s="92" t="s">
        <v>266</v>
      </c>
      <c r="B59" s="99" t="s">
        <v>206</v>
      </c>
      <c r="C59" s="99" t="s">
        <v>258</v>
      </c>
      <c r="D59" s="99" t="s">
        <v>267</v>
      </c>
      <c r="E59" s="99" t="s">
        <v>192</v>
      </c>
      <c r="F59" s="124">
        <f>F60</f>
        <v>300</v>
      </c>
      <c r="G59" s="77"/>
    </row>
    <row r="60" spans="1:7" ht="39" customHeight="1">
      <c r="A60" s="98" t="s">
        <v>268</v>
      </c>
      <c r="B60" s="140" t="s">
        <v>206</v>
      </c>
      <c r="C60" s="140" t="s">
        <v>258</v>
      </c>
      <c r="D60" s="118" t="s">
        <v>269</v>
      </c>
      <c r="E60" s="140" t="s">
        <v>192</v>
      </c>
      <c r="F60" s="101">
        <f>F62+F64+F66+F68</f>
        <v>300</v>
      </c>
      <c r="G60" s="77"/>
    </row>
    <row r="61" spans="1:7" ht="39.75" customHeight="1">
      <c r="A61" s="98" t="s">
        <v>270</v>
      </c>
      <c r="B61" s="140" t="s">
        <v>206</v>
      </c>
      <c r="C61" s="140" t="s">
        <v>258</v>
      </c>
      <c r="D61" s="118" t="s">
        <v>271</v>
      </c>
      <c r="E61" s="140" t="s">
        <v>192</v>
      </c>
      <c r="F61" s="101">
        <f>F62+F64+F66+F68</f>
        <v>300</v>
      </c>
      <c r="G61" s="77"/>
    </row>
    <row r="62" spans="1:7" ht="31.5">
      <c r="A62" s="98" t="s">
        <v>272</v>
      </c>
      <c r="B62" s="140" t="s">
        <v>206</v>
      </c>
      <c r="C62" s="140" t="s">
        <v>258</v>
      </c>
      <c r="D62" s="118" t="s">
        <v>273</v>
      </c>
      <c r="E62" s="140" t="s">
        <v>192</v>
      </c>
      <c r="F62" s="101">
        <f>F63</f>
        <v>0</v>
      </c>
      <c r="G62" s="77"/>
    </row>
    <row r="63" spans="1:7" ht="41.25" customHeight="1">
      <c r="A63" s="98" t="s">
        <v>263</v>
      </c>
      <c r="B63" s="140" t="s">
        <v>206</v>
      </c>
      <c r="C63" s="140" t="s">
        <v>258</v>
      </c>
      <c r="D63" s="118" t="s">
        <v>273</v>
      </c>
      <c r="E63" s="118">
        <v>244</v>
      </c>
      <c r="F63" s="101">
        <v>0</v>
      </c>
      <c r="G63" s="77"/>
    </row>
    <row r="64" spans="1:7" ht="40.5" customHeight="1">
      <c r="A64" s="98" t="s">
        <v>274</v>
      </c>
      <c r="B64" s="140" t="s">
        <v>206</v>
      </c>
      <c r="C64" s="140" t="s">
        <v>258</v>
      </c>
      <c r="D64" s="118" t="s">
        <v>275</v>
      </c>
      <c r="E64" s="140" t="s">
        <v>192</v>
      </c>
      <c r="F64" s="101">
        <f>F65</f>
        <v>0</v>
      </c>
      <c r="G64" s="77"/>
    </row>
    <row r="65" spans="1:7" ht="39" customHeight="1">
      <c r="A65" s="98" t="s">
        <v>263</v>
      </c>
      <c r="B65" s="140" t="s">
        <v>206</v>
      </c>
      <c r="C65" s="140" t="s">
        <v>258</v>
      </c>
      <c r="D65" s="118" t="s">
        <v>275</v>
      </c>
      <c r="E65" s="118">
        <v>244</v>
      </c>
      <c r="F65" s="101">
        <v>0</v>
      </c>
      <c r="G65" s="77"/>
    </row>
    <row r="66" spans="1:7" ht="31.5">
      <c r="A66" s="98" t="s">
        <v>276</v>
      </c>
      <c r="B66" s="140" t="s">
        <v>206</v>
      </c>
      <c r="C66" s="140" t="s">
        <v>258</v>
      </c>
      <c r="D66" s="118" t="s">
        <v>277</v>
      </c>
      <c r="E66" s="140" t="s">
        <v>192</v>
      </c>
      <c r="F66" s="101">
        <f>F67</f>
        <v>0</v>
      </c>
      <c r="G66" s="77"/>
    </row>
    <row r="67" spans="1:7" ht="39.75" customHeight="1">
      <c r="A67" s="98" t="s">
        <v>263</v>
      </c>
      <c r="B67" s="140" t="s">
        <v>206</v>
      </c>
      <c r="C67" s="140" t="s">
        <v>258</v>
      </c>
      <c r="D67" s="118" t="s">
        <v>278</v>
      </c>
      <c r="E67" s="118">
        <v>244</v>
      </c>
      <c r="F67" s="101">
        <v>0</v>
      </c>
      <c r="G67" s="77"/>
    </row>
    <row r="68" spans="1:7" ht="27" customHeight="1">
      <c r="A68" s="129" t="s">
        <v>279</v>
      </c>
      <c r="B68" s="140" t="s">
        <v>206</v>
      </c>
      <c r="C68" s="140" t="s">
        <v>258</v>
      </c>
      <c r="D68" s="141" t="s">
        <v>280</v>
      </c>
      <c r="E68" s="140" t="s">
        <v>192</v>
      </c>
      <c r="F68" s="101">
        <f>F69</f>
        <v>300</v>
      </c>
      <c r="G68" s="77"/>
    </row>
    <row r="69" spans="1:7" ht="37.5" customHeight="1">
      <c r="A69" s="98" t="s">
        <v>263</v>
      </c>
      <c r="B69" s="140" t="s">
        <v>206</v>
      </c>
      <c r="C69" s="140" t="s">
        <v>258</v>
      </c>
      <c r="D69" s="118" t="s">
        <v>280</v>
      </c>
      <c r="E69" s="140" t="s">
        <v>244</v>
      </c>
      <c r="F69" s="101">
        <v>300</v>
      </c>
      <c r="G69" s="77"/>
    </row>
    <row r="70" spans="1:7" ht="15.75" hidden="1">
      <c r="A70" s="129" t="s">
        <v>281</v>
      </c>
      <c r="B70" s="140" t="s">
        <v>206</v>
      </c>
      <c r="C70" s="140">
        <v>12</v>
      </c>
      <c r="D70" s="118" t="s">
        <v>219</v>
      </c>
      <c r="E70" s="140" t="s">
        <v>192</v>
      </c>
      <c r="F70" s="101">
        <f>F71</f>
        <v>0</v>
      </c>
      <c r="G70" s="77"/>
    </row>
    <row r="71" spans="1:7" ht="21" hidden="1" customHeight="1">
      <c r="A71" s="98" t="s">
        <v>282</v>
      </c>
      <c r="B71" s="140" t="s">
        <v>206</v>
      </c>
      <c r="C71" s="140">
        <v>12</v>
      </c>
      <c r="D71" s="141" t="s">
        <v>283</v>
      </c>
      <c r="E71" s="140" t="s">
        <v>192</v>
      </c>
      <c r="F71" s="101">
        <f>F72</f>
        <v>0</v>
      </c>
    </row>
    <row r="72" spans="1:7" ht="60.75" hidden="1" customHeight="1">
      <c r="A72" s="98" t="s">
        <v>263</v>
      </c>
      <c r="B72" s="140" t="s">
        <v>206</v>
      </c>
      <c r="C72" s="140">
        <v>12</v>
      </c>
      <c r="D72" s="118" t="s">
        <v>284</v>
      </c>
      <c r="E72" s="118">
        <v>244</v>
      </c>
      <c r="F72" s="101"/>
    </row>
    <row r="73" spans="1:7" ht="60.75" hidden="1" customHeight="1">
      <c r="A73" s="125" t="s">
        <v>281</v>
      </c>
      <c r="B73" s="142" t="s">
        <v>206</v>
      </c>
      <c r="C73" s="142">
        <v>12</v>
      </c>
      <c r="D73" s="115" t="s">
        <v>219</v>
      </c>
      <c r="E73" s="142" t="s">
        <v>192</v>
      </c>
      <c r="F73" s="116">
        <f>F74</f>
        <v>0</v>
      </c>
    </row>
    <row r="74" spans="1:7" ht="60.75" hidden="1" customHeight="1">
      <c r="A74" s="98" t="s">
        <v>282</v>
      </c>
      <c r="B74" s="140" t="s">
        <v>206</v>
      </c>
      <c r="C74" s="140">
        <v>12</v>
      </c>
      <c r="D74" s="141" t="s">
        <v>283</v>
      </c>
      <c r="E74" s="140" t="s">
        <v>192</v>
      </c>
      <c r="F74" s="101">
        <f>F75</f>
        <v>0</v>
      </c>
    </row>
    <row r="75" spans="1:7" ht="60.75" hidden="1" customHeight="1">
      <c r="A75" s="98" t="s">
        <v>263</v>
      </c>
      <c r="B75" s="140" t="s">
        <v>206</v>
      </c>
      <c r="C75" s="140">
        <v>12</v>
      </c>
      <c r="D75" s="118" t="s">
        <v>284</v>
      </c>
      <c r="E75" s="118">
        <v>244</v>
      </c>
      <c r="F75" s="101">
        <v>0</v>
      </c>
    </row>
    <row r="76" spans="1:7" ht="27" customHeight="1">
      <c r="A76" s="96" t="s">
        <v>285</v>
      </c>
      <c r="B76" s="142" t="s">
        <v>286</v>
      </c>
      <c r="C76" s="142" t="s">
        <v>190</v>
      </c>
      <c r="D76" s="115" t="s">
        <v>191</v>
      </c>
      <c r="E76" s="142" t="s">
        <v>192</v>
      </c>
      <c r="F76" s="116">
        <f>F77+F84</f>
        <v>2133.6</v>
      </c>
    </row>
    <row r="77" spans="1:7" ht="28.5" customHeight="1">
      <c r="A77" s="96" t="s">
        <v>287</v>
      </c>
      <c r="B77" s="142" t="s">
        <v>286</v>
      </c>
      <c r="C77" s="142" t="s">
        <v>194</v>
      </c>
      <c r="D77" s="115" t="s">
        <v>191</v>
      </c>
      <c r="E77" s="142" t="s">
        <v>192</v>
      </c>
      <c r="F77" s="143">
        <f>F78</f>
        <v>729</v>
      </c>
    </row>
    <row r="78" spans="1:7" ht="63">
      <c r="A78" s="92" t="s">
        <v>288</v>
      </c>
      <c r="B78" s="99" t="s">
        <v>286</v>
      </c>
      <c r="C78" s="99" t="s">
        <v>194</v>
      </c>
      <c r="D78" s="99" t="s">
        <v>289</v>
      </c>
      <c r="E78" s="99" t="s">
        <v>192</v>
      </c>
      <c r="F78" s="124">
        <f>F79</f>
        <v>729</v>
      </c>
    </row>
    <row r="79" spans="1:7" ht="63">
      <c r="A79" s="98" t="s">
        <v>290</v>
      </c>
      <c r="B79" s="140" t="s">
        <v>286</v>
      </c>
      <c r="C79" s="140" t="s">
        <v>194</v>
      </c>
      <c r="D79" s="118" t="s">
        <v>291</v>
      </c>
      <c r="E79" s="140" t="s">
        <v>192</v>
      </c>
      <c r="F79" s="101">
        <f>F80</f>
        <v>729</v>
      </c>
    </row>
    <row r="80" spans="1:7" ht="63">
      <c r="A80" s="98" t="s">
        <v>292</v>
      </c>
      <c r="B80" s="140" t="s">
        <v>286</v>
      </c>
      <c r="C80" s="140" t="s">
        <v>194</v>
      </c>
      <c r="D80" s="118" t="s">
        <v>293</v>
      </c>
      <c r="E80" s="140" t="s">
        <v>192</v>
      </c>
      <c r="F80" s="101">
        <f>F81</f>
        <v>729</v>
      </c>
    </row>
    <row r="81" spans="1:8" ht="47.25">
      <c r="A81" s="98" t="s">
        <v>294</v>
      </c>
      <c r="B81" s="140" t="s">
        <v>286</v>
      </c>
      <c r="C81" s="140" t="s">
        <v>194</v>
      </c>
      <c r="D81" s="118" t="s">
        <v>295</v>
      </c>
      <c r="E81" s="140" t="s">
        <v>192</v>
      </c>
      <c r="F81" s="101">
        <f>F82+F83</f>
        <v>729</v>
      </c>
    </row>
    <row r="82" spans="1:8" ht="31.5">
      <c r="A82" s="98" t="s">
        <v>263</v>
      </c>
      <c r="B82" s="140" t="s">
        <v>286</v>
      </c>
      <c r="C82" s="140" t="s">
        <v>194</v>
      </c>
      <c r="D82" s="118" t="s">
        <v>295</v>
      </c>
      <c r="E82" s="118">
        <v>244</v>
      </c>
      <c r="F82" s="101">
        <v>729</v>
      </c>
    </row>
    <row r="83" spans="1:8" ht="59.25" hidden="1" customHeight="1">
      <c r="A83" s="98" t="s">
        <v>296</v>
      </c>
      <c r="B83" s="140" t="s">
        <v>286</v>
      </c>
      <c r="C83" s="140" t="s">
        <v>194</v>
      </c>
      <c r="D83" s="118" t="s">
        <v>297</v>
      </c>
      <c r="E83" s="118">
        <v>810</v>
      </c>
      <c r="F83" s="101"/>
    </row>
    <row r="84" spans="1:8" ht="20.25" customHeight="1">
      <c r="A84" s="96" t="s">
        <v>298</v>
      </c>
      <c r="B84" s="142" t="s">
        <v>286</v>
      </c>
      <c r="C84" s="142" t="s">
        <v>248</v>
      </c>
      <c r="D84" s="115" t="s">
        <v>191</v>
      </c>
      <c r="E84" s="142" t="s">
        <v>192</v>
      </c>
      <c r="F84" s="116">
        <f>F85</f>
        <v>1404.6</v>
      </c>
    </row>
    <row r="85" spans="1:8" ht="75" customHeight="1">
      <c r="A85" s="144" t="s">
        <v>299</v>
      </c>
      <c r="B85" s="93" t="s">
        <v>286</v>
      </c>
      <c r="C85" s="93" t="s">
        <v>248</v>
      </c>
      <c r="D85" s="93" t="s">
        <v>289</v>
      </c>
      <c r="E85" s="93" t="s">
        <v>192</v>
      </c>
      <c r="F85" s="94">
        <f>F86+F90+F94</f>
        <v>1404.6</v>
      </c>
    </row>
    <row r="86" spans="1:8" ht="47.25">
      <c r="A86" s="98" t="s">
        <v>300</v>
      </c>
      <c r="B86" s="140" t="s">
        <v>286</v>
      </c>
      <c r="C86" s="140" t="s">
        <v>248</v>
      </c>
      <c r="D86" s="118" t="s">
        <v>301</v>
      </c>
      <c r="E86" s="140" t="s">
        <v>192</v>
      </c>
      <c r="F86" s="101">
        <f>F87</f>
        <v>305</v>
      </c>
    </row>
    <row r="87" spans="1:8" ht="31.5">
      <c r="A87" s="98" t="s">
        <v>302</v>
      </c>
      <c r="B87" s="140" t="s">
        <v>286</v>
      </c>
      <c r="C87" s="140" t="s">
        <v>248</v>
      </c>
      <c r="D87" s="118" t="s">
        <v>303</v>
      </c>
      <c r="E87" s="140" t="s">
        <v>192</v>
      </c>
      <c r="F87" s="101">
        <f>F88</f>
        <v>305</v>
      </c>
      <c r="G87" s="77"/>
      <c r="H87" s="77"/>
    </row>
    <row r="88" spans="1:8" ht="31.5">
      <c r="A88" s="98" t="s">
        <v>304</v>
      </c>
      <c r="B88" s="140" t="s">
        <v>286</v>
      </c>
      <c r="C88" s="140" t="s">
        <v>248</v>
      </c>
      <c r="D88" s="118" t="s">
        <v>305</v>
      </c>
      <c r="E88" s="140" t="s">
        <v>192</v>
      </c>
      <c r="F88" s="101">
        <f>F89</f>
        <v>305</v>
      </c>
      <c r="G88" s="77"/>
      <c r="H88" s="77"/>
    </row>
    <row r="89" spans="1:8" ht="34.5" customHeight="1">
      <c r="A89" s="98" t="s">
        <v>263</v>
      </c>
      <c r="B89" s="140" t="s">
        <v>286</v>
      </c>
      <c r="C89" s="140" t="s">
        <v>248</v>
      </c>
      <c r="D89" s="118" t="s">
        <v>305</v>
      </c>
      <c r="E89" s="118">
        <v>244</v>
      </c>
      <c r="F89" s="101">
        <v>305</v>
      </c>
      <c r="G89" s="77"/>
      <c r="H89" s="77"/>
    </row>
    <row r="90" spans="1:8" ht="31.5" hidden="1">
      <c r="A90" s="98" t="s">
        <v>306</v>
      </c>
      <c r="B90" s="140" t="s">
        <v>286</v>
      </c>
      <c r="C90" s="140" t="s">
        <v>248</v>
      </c>
      <c r="D90" s="118" t="s">
        <v>307</v>
      </c>
      <c r="E90" s="140" t="s">
        <v>192</v>
      </c>
      <c r="F90" s="101">
        <f>F91</f>
        <v>0</v>
      </c>
      <c r="G90" s="77"/>
      <c r="H90" s="77"/>
    </row>
    <row r="91" spans="1:8" ht="31.5" hidden="1">
      <c r="A91" s="98" t="s">
        <v>308</v>
      </c>
      <c r="B91" s="140" t="s">
        <v>286</v>
      </c>
      <c r="C91" s="140" t="s">
        <v>248</v>
      </c>
      <c r="D91" s="118" t="s">
        <v>309</v>
      </c>
      <c r="E91" s="140" t="s">
        <v>192</v>
      </c>
      <c r="F91" s="101">
        <f>F92</f>
        <v>0</v>
      </c>
      <c r="G91" s="77"/>
      <c r="H91" s="77"/>
    </row>
    <row r="92" spans="1:8" ht="15.75" hidden="1">
      <c r="A92" s="98" t="s">
        <v>310</v>
      </c>
      <c r="B92" s="140" t="s">
        <v>286</v>
      </c>
      <c r="C92" s="140" t="s">
        <v>248</v>
      </c>
      <c r="D92" s="118" t="s">
        <v>311</v>
      </c>
      <c r="E92" s="140" t="s">
        <v>192</v>
      </c>
      <c r="F92" s="101">
        <f>F93</f>
        <v>0</v>
      </c>
      <c r="G92" s="77"/>
      <c r="H92" s="77"/>
    </row>
    <row r="93" spans="1:8" ht="31.5" hidden="1">
      <c r="A93" s="98" t="s">
        <v>263</v>
      </c>
      <c r="B93" s="140" t="s">
        <v>286</v>
      </c>
      <c r="C93" s="140" t="s">
        <v>248</v>
      </c>
      <c r="D93" s="118" t="s">
        <v>311</v>
      </c>
      <c r="E93" s="118">
        <v>244</v>
      </c>
      <c r="F93" s="101"/>
      <c r="G93" s="77"/>
      <c r="H93" s="77"/>
    </row>
    <row r="94" spans="1:8" ht="31.5">
      <c r="A94" s="98" t="s">
        <v>312</v>
      </c>
      <c r="B94" s="140" t="s">
        <v>286</v>
      </c>
      <c r="C94" s="140" t="s">
        <v>248</v>
      </c>
      <c r="D94" s="118" t="s">
        <v>313</v>
      </c>
      <c r="E94" s="140" t="s">
        <v>192</v>
      </c>
      <c r="F94" s="101">
        <f>F95</f>
        <v>1099.5999999999999</v>
      </c>
      <c r="G94" s="77"/>
      <c r="H94" s="95"/>
    </row>
    <row r="95" spans="1:8" ht="47.25">
      <c r="A95" s="98" t="s">
        <v>314</v>
      </c>
      <c r="B95" s="140" t="s">
        <v>286</v>
      </c>
      <c r="C95" s="140" t="s">
        <v>248</v>
      </c>
      <c r="D95" s="118" t="s">
        <v>315</v>
      </c>
      <c r="E95" s="140" t="s">
        <v>192</v>
      </c>
      <c r="F95" s="101">
        <f>F98+F100+F102+F104</f>
        <v>1099.5999999999999</v>
      </c>
      <c r="G95" s="77"/>
      <c r="H95" s="77"/>
    </row>
    <row r="96" spans="1:8" ht="24" hidden="1" customHeight="1">
      <c r="A96" s="98" t="s">
        <v>316</v>
      </c>
      <c r="B96" s="140" t="s">
        <v>286</v>
      </c>
      <c r="C96" s="140" t="s">
        <v>248</v>
      </c>
      <c r="D96" s="118" t="s">
        <v>317</v>
      </c>
      <c r="E96" s="140" t="s">
        <v>192</v>
      </c>
      <c r="F96" s="101"/>
      <c r="G96" s="77"/>
      <c r="H96" s="77"/>
    </row>
    <row r="97" spans="1:8" ht="42" hidden="1" customHeight="1">
      <c r="A97" s="98" t="s">
        <v>263</v>
      </c>
      <c r="B97" s="140" t="s">
        <v>286</v>
      </c>
      <c r="C97" s="140" t="s">
        <v>248</v>
      </c>
      <c r="D97" s="118" t="s">
        <v>317</v>
      </c>
      <c r="E97" s="140" t="s">
        <v>244</v>
      </c>
      <c r="F97" s="101"/>
      <c r="G97" s="77"/>
      <c r="H97" s="77"/>
    </row>
    <row r="98" spans="1:8" ht="31.5" customHeight="1">
      <c r="A98" s="98" t="s">
        <v>318</v>
      </c>
      <c r="B98" s="140" t="s">
        <v>286</v>
      </c>
      <c r="C98" s="140" t="s">
        <v>248</v>
      </c>
      <c r="D98" s="118" t="s">
        <v>319</v>
      </c>
      <c r="E98" s="140" t="s">
        <v>192</v>
      </c>
      <c r="F98" s="101">
        <f>F99</f>
        <v>250</v>
      </c>
      <c r="G98" s="77"/>
      <c r="H98" s="77"/>
    </row>
    <row r="99" spans="1:8" ht="39.75" customHeight="1">
      <c r="A99" s="98" t="s">
        <v>263</v>
      </c>
      <c r="B99" s="140" t="s">
        <v>286</v>
      </c>
      <c r="C99" s="140" t="s">
        <v>248</v>
      </c>
      <c r="D99" s="118" t="s">
        <v>319</v>
      </c>
      <c r="E99" s="118">
        <v>244</v>
      </c>
      <c r="F99" s="101">
        <v>250</v>
      </c>
      <c r="G99" s="77"/>
      <c r="H99" s="77"/>
    </row>
    <row r="100" spans="1:8" ht="46.5" customHeight="1">
      <c r="A100" s="98" t="s">
        <v>320</v>
      </c>
      <c r="B100" s="140" t="s">
        <v>286</v>
      </c>
      <c r="C100" s="140" t="s">
        <v>248</v>
      </c>
      <c r="D100" s="118" t="s">
        <v>321</v>
      </c>
      <c r="E100" s="140" t="s">
        <v>192</v>
      </c>
      <c r="F100" s="101">
        <f>F101</f>
        <v>550</v>
      </c>
      <c r="G100" s="77"/>
      <c r="H100" s="77"/>
    </row>
    <row r="101" spans="1:8" ht="42" customHeight="1">
      <c r="A101" s="98" t="s">
        <v>263</v>
      </c>
      <c r="B101" s="140" t="s">
        <v>286</v>
      </c>
      <c r="C101" s="140" t="s">
        <v>248</v>
      </c>
      <c r="D101" s="118" t="s">
        <v>321</v>
      </c>
      <c r="E101" s="118">
        <v>244</v>
      </c>
      <c r="F101" s="101">
        <v>550</v>
      </c>
      <c r="G101" s="77"/>
      <c r="H101" s="77"/>
    </row>
    <row r="102" spans="1:8" ht="31.5">
      <c r="A102" s="98" t="s">
        <v>322</v>
      </c>
      <c r="B102" s="140" t="s">
        <v>286</v>
      </c>
      <c r="C102" s="140" t="s">
        <v>248</v>
      </c>
      <c r="D102" s="118" t="s">
        <v>323</v>
      </c>
      <c r="E102" s="140" t="s">
        <v>192</v>
      </c>
      <c r="F102" s="101">
        <f>F103</f>
        <v>200</v>
      </c>
      <c r="G102" s="77"/>
      <c r="H102" s="77"/>
    </row>
    <row r="103" spans="1:8" ht="42.75" customHeight="1">
      <c r="A103" s="98" t="s">
        <v>263</v>
      </c>
      <c r="B103" s="140" t="s">
        <v>286</v>
      </c>
      <c r="C103" s="140" t="s">
        <v>248</v>
      </c>
      <c r="D103" s="118" t="s">
        <v>323</v>
      </c>
      <c r="E103" s="118">
        <v>244</v>
      </c>
      <c r="F103" s="101">
        <v>200</v>
      </c>
    </row>
    <row r="104" spans="1:8" ht="42.75" customHeight="1">
      <c r="A104" s="98" t="s">
        <v>324</v>
      </c>
      <c r="B104" s="140" t="s">
        <v>286</v>
      </c>
      <c r="C104" s="140" t="s">
        <v>248</v>
      </c>
      <c r="D104" s="118" t="s">
        <v>325</v>
      </c>
      <c r="E104" s="140" t="s">
        <v>192</v>
      </c>
      <c r="F104" s="101">
        <f>F105</f>
        <v>99.6</v>
      </c>
    </row>
    <row r="105" spans="1:8" ht="42.75" customHeight="1">
      <c r="A105" s="98" t="s">
        <v>263</v>
      </c>
      <c r="B105" s="140" t="s">
        <v>286</v>
      </c>
      <c r="C105" s="140" t="s">
        <v>248</v>
      </c>
      <c r="D105" s="118" t="s">
        <v>325</v>
      </c>
      <c r="E105" s="118">
        <v>244</v>
      </c>
      <c r="F105" s="101">
        <v>99.6</v>
      </c>
    </row>
    <row r="106" spans="1:8" ht="31.5" customHeight="1">
      <c r="A106" s="96" t="s">
        <v>326</v>
      </c>
      <c r="B106" s="142" t="s">
        <v>327</v>
      </c>
      <c r="C106" s="142" t="s">
        <v>190</v>
      </c>
      <c r="D106" s="115" t="s">
        <v>191</v>
      </c>
      <c r="E106" s="142" t="s">
        <v>192</v>
      </c>
      <c r="F106" s="116">
        <f>F109+F114</f>
        <v>761.6</v>
      </c>
    </row>
    <row r="107" spans="1:8" ht="66" customHeight="1">
      <c r="A107" s="92" t="s">
        <v>328</v>
      </c>
      <c r="B107" s="93" t="s">
        <v>327</v>
      </c>
      <c r="C107" s="93" t="s">
        <v>189</v>
      </c>
      <c r="D107" s="93" t="s">
        <v>329</v>
      </c>
      <c r="E107" s="93" t="s">
        <v>192</v>
      </c>
      <c r="F107" s="94">
        <f>F108+F115+F116</f>
        <v>761.6</v>
      </c>
    </row>
    <row r="108" spans="1:8" ht="36.75" customHeight="1">
      <c r="A108" s="98" t="s">
        <v>330</v>
      </c>
      <c r="B108" s="140" t="s">
        <v>327</v>
      </c>
      <c r="C108" s="140" t="s">
        <v>189</v>
      </c>
      <c r="D108" s="118" t="s">
        <v>331</v>
      </c>
      <c r="E108" s="140" t="s">
        <v>192</v>
      </c>
      <c r="F108" s="101">
        <f>F109</f>
        <v>755.7</v>
      </c>
    </row>
    <row r="109" spans="1:8" ht="38.25" customHeight="1">
      <c r="A109" s="98" t="s">
        <v>332</v>
      </c>
      <c r="B109" s="140" t="s">
        <v>327</v>
      </c>
      <c r="C109" s="140" t="s">
        <v>189</v>
      </c>
      <c r="D109" s="118" t="s">
        <v>333</v>
      </c>
      <c r="E109" s="140" t="s">
        <v>192</v>
      </c>
      <c r="F109" s="101">
        <f>F110</f>
        <v>755.7</v>
      </c>
    </row>
    <row r="110" spans="1:8" ht="47.25">
      <c r="A110" s="98" t="s">
        <v>334</v>
      </c>
      <c r="B110" s="140" t="s">
        <v>327</v>
      </c>
      <c r="C110" s="140" t="s">
        <v>189</v>
      </c>
      <c r="D110" s="118" t="s">
        <v>335</v>
      </c>
      <c r="E110" s="140" t="s">
        <v>192</v>
      </c>
      <c r="F110" s="101">
        <f>F112+F113</f>
        <v>755.7</v>
      </c>
    </row>
    <row r="111" spans="1:8" ht="21" customHeight="1">
      <c r="A111" s="98" t="s">
        <v>336</v>
      </c>
      <c r="B111" s="140" t="s">
        <v>327</v>
      </c>
      <c r="C111" s="140" t="s">
        <v>189</v>
      </c>
      <c r="D111" s="118" t="s">
        <v>335</v>
      </c>
      <c r="E111" s="140" t="s">
        <v>337</v>
      </c>
      <c r="F111" s="101">
        <f>F112+F113</f>
        <v>755.7</v>
      </c>
    </row>
    <row r="112" spans="1:8" ht="23.25" customHeight="1">
      <c r="A112" s="98" t="s">
        <v>338</v>
      </c>
      <c r="B112" s="140" t="s">
        <v>327</v>
      </c>
      <c r="C112" s="140" t="s">
        <v>189</v>
      </c>
      <c r="D112" s="118" t="s">
        <v>335</v>
      </c>
      <c r="E112" s="118">
        <v>111</v>
      </c>
      <c r="F112" s="107">
        <v>527.5</v>
      </c>
    </row>
    <row r="113" spans="1:64" ht="57" customHeight="1">
      <c r="A113" s="98" t="s">
        <v>339</v>
      </c>
      <c r="B113" s="140" t="s">
        <v>327</v>
      </c>
      <c r="C113" s="140" t="s">
        <v>189</v>
      </c>
      <c r="D113" s="118" t="s">
        <v>335</v>
      </c>
      <c r="E113" s="118">
        <v>119</v>
      </c>
      <c r="F113" s="101">
        <v>228.2</v>
      </c>
    </row>
    <row r="114" spans="1:64" ht="55.5" customHeight="1">
      <c r="A114" s="98" t="s">
        <v>340</v>
      </c>
      <c r="B114" s="140" t="s">
        <v>327</v>
      </c>
      <c r="C114" s="140" t="s">
        <v>189</v>
      </c>
      <c r="D114" s="118" t="s">
        <v>341</v>
      </c>
      <c r="E114" s="140" t="s">
        <v>192</v>
      </c>
      <c r="F114" s="101">
        <f>F115+F116</f>
        <v>5.9</v>
      </c>
    </row>
    <row r="115" spans="1:64" ht="36" customHeight="1">
      <c r="A115" s="98" t="s">
        <v>263</v>
      </c>
      <c r="B115" s="140" t="s">
        <v>327</v>
      </c>
      <c r="C115" s="140" t="s">
        <v>189</v>
      </c>
      <c r="D115" s="118" t="s">
        <v>341</v>
      </c>
      <c r="E115" s="118">
        <v>244</v>
      </c>
      <c r="F115" s="101">
        <v>0</v>
      </c>
    </row>
    <row r="116" spans="1:64" ht="38.25" customHeight="1">
      <c r="A116" s="98" t="s">
        <v>215</v>
      </c>
      <c r="B116" s="140" t="s">
        <v>327</v>
      </c>
      <c r="C116" s="140" t="s">
        <v>189</v>
      </c>
      <c r="D116" s="118" t="s">
        <v>341</v>
      </c>
      <c r="E116" s="118">
        <v>851</v>
      </c>
      <c r="F116" s="101">
        <v>5.9</v>
      </c>
    </row>
    <row r="117" spans="1:64" ht="23.25" customHeight="1">
      <c r="A117" s="96" t="s">
        <v>342</v>
      </c>
      <c r="B117" s="142">
        <v>10</v>
      </c>
      <c r="C117" s="142" t="s">
        <v>190</v>
      </c>
      <c r="D117" s="115" t="s">
        <v>191</v>
      </c>
      <c r="E117" s="142" t="s">
        <v>192</v>
      </c>
      <c r="F117" s="116">
        <f>F118+F123</f>
        <v>494</v>
      </c>
    </row>
    <row r="118" spans="1:64" ht="23.45" customHeight="1">
      <c r="A118" s="96" t="s">
        <v>343</v>
      </c>
      <c r="B118" s="142">
        <v>10</v>
      </c>
      <c r="C118" s="142" t="s">
        <v>189</v>
      </c>
      <c r="D118" s="115" t="s">
        <v>191</v>
      </c>
      <c r="E118" s="142" t="s">
        <v>192</v>
      </c>
      <c r="F118" s="116">
        <f>F119</f>
        <v>494</v>
      </c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</row>
    <row r="119" spans="1:64" ht="27" customHeight="1">
      <c r="A119" s="98" t="s">
        <v>259</v>
      </c>
      <c r="B119" s="140">
        <v>10</v>
      </c>
      <c r="C119" s="140" t="s">
        <v>189</v>
      </c>
      <c r="D119" s="118" t="s">
        <v>227</v>
      </c>
      <c r="E119" s="140" t="s">
        <v>192</v>
      </c>
      <c r="F119" s="101">
        <f>F120</f>
        <v>494</v>
      </c>
    </row>
    <row r="120" spans="1:64" ht="20.25" customHeight="1">
      <c r="A120" s="98" t="s">
        <v>281</v>
      </c>
      <c r="B120" s="140">
        <v>10</v>
      </c>
      <c r="C120" s="140" t="s">
        <v>189</v>
      </c>
      <c r="D120" s="118" t="s">
        <v>219</v>
      </c>
      <c r="E120" s="140" t="s">
        <v>192</v>
      </c>
      <c r="F120" s="101">
        <f>F121</f>
        <v>494</v>
      </c>
    </row>
    <row r="121" spans="1:64" ht="39.75" customHeight="1">
      <c r="A121" s="129" t="s">
        <v>344</v>
      </c>
      <c r="B121" s="140">
        <v>10</v>
      </c>
      <c r="C121" s="140" t="s">
        <v>189</v>
      </c>
      <c r="D121" s="118" t="s">
        <v>345</v>
      </c>
      <c r="E121" s="140" t="s">
        <v>192</v>
      </c>
      <c r="F121" s="101">
        <f>F122</f>
        <v>494</v>
      </c>
    </row>
    <row r="122" spans="1:64" ht="34.5" customHeight="1">
      <c r="A122" s="129" t="s">
        <v>346</v>
      </c>
      <c r="B122" s="145">
        <v>10</v>
      </c>
      <c r="C122" s="140" t="s">
        <v>189</v>
      </c>
      <c r="D122" s="146" t="s">
        <v>345</v>
      </c>
      <c r="E122" s="146">
        <v>312</v>
      </c>
      <c r="F122" s="101">
        <v>494</v>
      </c>
    </row>
    <row r="123" spans="1:64" ht="34.5" hidden="1" customHeight="1">
      <c r="A123" s="125" t="s">
        <v>347</v>
      </c>
      <c r="B123" s="147" t="s">
        <v>348</v>
      </c>
      <c r="C123" s="142" t="s">
        <v>248</v>
      </c>
      <c r="D123" s="148" t="s">
        <v>191</v>
      </c>
      <c r="E123" s="147" t="s">
        <v>192</v>
      </c>
      <c r="F123" s="116">
        <v>0</v>
      </c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</row>
    <row r="124" spans="1:64" ht="34.5" hidden="1" customHeight="1">
      <c r="A124" s="129" t="s">
        <v>349</v>
      </c>
      <c r="B124" s="145" t="s">
        <v>348</v>
      </c>
      <c r="C124" s="140" t="s">
        <v>248</v>
      </c>
      <c r="D124" s="146" t="s">
        <v>227</v>
      </c>
      <c r="E124" s="145" t="s">
        <v>192</v>
      </c>
      <c r="F124" s="101">
        <v>0</v>
      </c>
    </row>
    <row r="125" spans="1:64" ht="34.5" hidden="1" customHeight="1">
      <c r="A125" s="129" t="s">
        <v>281</v>
      </c>
      <c r="B125" s="145" t="s">
        <v>348</v>
      </c>
      <c r="C125" s="140" t="s">
        <v>248</v>
      </c>
      <c r="D125" s="146" t="s">
        <v>219</v>
      </c>
      <c r="E125" s="145" t="s">
        <v>192</v>
      </c>
      <c r="F125" s="101">
        <v>0</v>
      </c>
    </row>
    <row r="126" spans="1:64" ht="34.5" hidden="1" customHeight="1">
      <c r="A126" s="129" t="s">
        <v>350</v>
      </c>
      <c r="B126" s="145" t="s">
        <v>348</v>
      </c>
      <c r="C126" s="140" t="s">
        <v>248</v>
      </c>
      <c r="D126" s="146" t="s">
        <v>351</v>
      </c>
      <c r="E126" s="145" t="s">
        <v>352</v>
      </c>
      <c r="F126" s="101">
        <v>0</v>
      </c>
    </row>
    <row r="127" spans="1:64" ht="56.25" customHeight="1">
      <c r="A127" s="125" t="s">
        <v>353</v>
      </c>
      <c r="B127" s="147" t="s">
        <v>354</v>
      </c>
      <c r="C127" s="142" t="s">
        <v>190</v>
      </c>
      <c r="D127" s="148" t="s">
        <v>191</v>
      </c>
      <c r="E127" s="147" t="s">
        <v>192</v>
      </c>
      <c r="F127" s="116">
        <f>F128</f>
        <v>289.2</v>
      </c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</row>
    <row r="128" spans="1:64" ht="33.75" customHeight="1">
      <c r="A128" s="98" t="s">
        <v>355</v>
      </c>
      <c r="B128" s="140" t="s">
        <v>354</v>
      </c>
      <c r="C128" s="140" t="s">
        <v>248</v>
      </c>
      <c r="D128" s="118" t="s">
        <v>191</v>
      </c>
      <c r="E128" s="140" t="s">
        <v>192</v>
      </c>
      <c r="F128" s="101">
        <f>F129</f>
        <v>289.2</v>
      </c>
    </row>
    <row r="129" spans="1:6" ht="32.25" customHeight="1">
      <c r="A129" s="129" t="s">
        <v>356</v>
      </c>
      <c r="B129" s="145" t="s">
        <v>354</v>
      </c>
      <c r="C129" s="140" t="s">
        <v>248</v>
      </c>
      <c r="D129" s="146" t="s">
        <v>227</v>
      </c>
      <c r="E129" s="140" t="s">
        <v>192</v>
      </c>
      <c r="F129" s="101">
        <f>F130</f>
        <v>289.2</v>
      </c>
    </row>
    <row r="130" spans="1:6" ht="22.5" customHeight="1">
      <c r="A130" s="129" t="s">
        <v>281</v>
      </c>
      <c r="B130" s="145" t="s">
        <v>354</v>
      </c>
      <c r="C130" s="140" t="s">
        <v>248</v>
      </c>
      <c r="D130" s="146" t="s">
        <v>219</v>
      </c>
      <c r="E130" s="140" t="s">
        <v>192</v>
      </c>
      <c r="F130" s="101">
        <f>F131</f>
        <v>289.2</v>
      </c>
    </row>
    <row r="131" spans="1:6" ht="90.75" customHeight="1">
      <c r="A131" s="129" t="s">
        <v>357</v>
      </c>
      <c r="B131" s="145" t="s">
        <v>354</v>
      </c>
      <c r="C131" s="140" t="s">
        <v>248</v>
      </c>
      <c r="D131" s="141" t="s">
        <v>358</v>
      </c>
      <c r="E131" s="140" t="s">
        <v>192</v>
      </c>
      <c r="F131" s="101">
        <f>F132</f>
        <v>289.2</v>
      </c>
    </row>
    <row r="132" spans="1:6" ht="35.25" customHeight="1">
      <c r="A132" s="129" t="s">
        <v>359</v>
      </c>
      <c r="B132" s="145" t="s">
        <v>354</v>
      </c>
      <c r="C132" s="140" t="s">
        <v>248</v>
      </c>
      <c r="D132" s="146" t="s">
        <v>358</v>
      </c>
      <c r="E132" s="146">
        <v>540</v>
      </c>
      <c r="F132" s="135">
        <v>289.2</v>
      </c>
    </row>
    <row r="133" spans="1:6" ht="39.75" hidden="1" customHeight="1">
      <c r="A133" s="149" t="s">
        <v>360</v>
      </c>
      <c r="B133" s="150" t="s">
        <v>224</v>
      </c>
      <c r="C133" s="150" t="s">
        <v>190</v>
      </c>
      <c r="D133" s="151" t="s">
        <v>191</v>
      </c>
      <c r="E133" s="150" t="s">
        <v>192</v>
      </c>
      <c r="F133" s="152">
        <f>F135</f>
        <v>0</v>
      </c>
    </row>
    <row r="134" spans="1:6" ht="15.75" hidden="1">
      <c r="A134" s="153" t="s">
        <v>361</v>
      </c>
      <c r="B134" s="154" t="s">
        <v>224</v>
      </c>
      <c r="C134" s="154" t="s">
        <v>189</v>
      </c>
      <c r="D134" s="155" t="s">
        <v>191</v>
      </c>
      <c r="E134" s="154" t="s">
        <v>192</v>
      </c>
      <c r="F134" s="156">
        <f>F135</f>
        <v>0</v>
      </c>
    </row>
    <row r="135" spans="1:6" ht="15.75" hidden="1">
      <c r="A135" s="157" t="s">
        <v>362</v>
      </c>
      <c r="B135" s="158" t="s">
        <v>224</v>
      </c>
      <c r="C135" s="154" t="s">
        <v>189</v>
      </c>
      <c r="D135" s="159" t="s">
        <v>219</v>
      </c>
      <c r="E135" s="154" t="s">
        <v>192</v>
      </c>
      <c r="F135" s="156">
        <f>F136</f>
        <v>0</v>
      </c>
    </row>
    <row r="136" spans="1:6" ht="31.5" hidden="1">
      <c r="A136" s="157" t="s">
        <v>363</v>
      </c>
      <c r="B136" s="158" t="s">
        <v>224</v>
      </c>
      <c r="C136" s="154" t="s">
        <v>189</v>
      </c>
      <c r="D136" s="159" t="s">
        <v>364</v>
      </c>
      <c r="E136" s="154" t="s">
        <v>192</v>
      </c>
      <c r="F136" s="156">
        <f>F137</f>
        <v>0</v>
      </c>
    </row>
    <row r="137" spans="1:6" ht="15.75" hidden="1">
      <c r="A137" s="160" t="s">
        <v>230</v>
      </c>
      <c r="B137" s="161" t="s">
        <v>224</v>
      </c>
      <c r="C137" s="154" t="s">
        <v>189</v>
      </c>
      <c r="D137" s="162" t="s">
        <v>365</v>
      </c>
      <c r="E137" s="154" t="s">
        <v>192</v>
      </c>
      <c r="F137" s="156">
        <f>F138</f>
        <v>0</v>
      </c>
    </row>
    <row r="138" spans="1:6" ht="31.5" hidden="1">
      <c r="A138" s="163" t="s">
        <v>263</v>
      </c>
      <c r="B138" s="161" t="s">
        <v>224</v>
      </c>
      <c r="C138" s="154" t="s">
        <v>189</v>
      </c>
      <c r="D138" s="159" t="s">
        <v>365</v>
      </c>
      <c r="E138" s="159">
        <v>244</v>
      </c>
      <c r="F138" s="164"/>
    </row>
    <row r="139" spans="1:6" ht="15.75">
      <c r="A139" s="165"/>
      <c r="B139" s="166"/>
      <c r="C139" s="166"/>
      <c r="D139" s="166"/>
      <c r="E139" s="166"/>
      <c r="F139" s="167"/>
    </row>
  </sheetData>
  <mergeCells count="2">
    <mergeCell ref="D2:F2"/>
    <mergeCell ref="A3:F3"/>
  </mergeCells>
  <pageMargins left="0.62986111111111098" right="3.9583333333333297E-2" top="0.74791666666666701" bottom="0.74791666666666701" header="0.51180555555555496" footer="0.51180555555555496"/>
  <pageSetup paperSize="9" scale="55" firstPageNumber="223" fitToHeight="0" orientation="portrait" useFirstPageNumber="1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6"/>
  <sheetViews>
    <sheetView view="pageBreakPreview" topLeftCell="A152" zoomScaleNormal="75" workbookViewId="0">
      <selection activeCell="A117" sqref="A117"/>
    </sheetView>
  </sheetViews>
  <sheetFormatPr defaultColWidth="8.85546875" defaultRowHeight="15" outlineLevelRow="1"/>
  <cols>
    <col min="1" max="1" width="72.140625" customWidth="1"/>
    <col min="2" max="2" width="10.5703125" customWidth="1"/>
    <col min="3" max="3" width="11.140625" customWidth="1"/>
    <col min="4" max="4" width="24.7109375" customWidth="1"/>
    <col min="5" max="5" width="15.140625" customWidth="1"/>
    <col min="6" max="6" width="16" style="73" customWidth="1"/>
    <col min="7" max="7" width="21" style="73" customWidth="1"/>
    <col min="8" max="8" width="17.5703125" customWidth="1"/>
    <col min="9" max="9" width="12" customWidth="1"/>
    <col min="10" max="10" width="11.42578125" customWidth="1"/>
    <col min="257" max="257" width="72.140625" customWidth="1"/>
    <col min="258" max="258" width="10.5703125" customWidth="1"/>
    <col min="259" max="259" width="11.140625" customWidth="1"/>
    <col min="260" max="260" width="24.7109375" customWidth="1"/>
    <col min="261" max="261" width="15.140625" customWidth="1"/>
    <col min="262" max="262" width="16" customWidth="1"/>
    <col min="263" max="263" width="21" customWidth="1"/>
    <col min="264" max="264" width="17.5703125" customWidth="1"/>
    <col min="265" max="265" width="12" customWidth="1"/>
    <col min="266" max="266" width="11.42578125" customWidth="1"/>
    <col min="513" max="513" width="72.140625" customWidth="1"/>
    <col min="514" max="514" width="10.5703125" customWidth="1"/>
    <col min="515" max="515" width="11.140625" customWidth="1"/>
    <col min="516" max="516" width="24.7109375" customWidth="1"/>
    <col min="517" max="517" width="15.140625" customWidth="1"/>
    <col min="518" max="518" width="16" customWidth="1"/>
    <col min="519" max="519" width="21" customWidth="1"/>
    <col min="520" max="520" width="17.5703125" customWidth="1"/>
    <col min="521" max="521" width="12" customWidth="1"/>
    <col min="522" max="522" width="11.42578125" customWidth="1"/>
    <col min="769" max="769" width="72.140625" customWidth="1"/>
    <col min="770" max="770" width="10.5703125" customWidth="1"/>
    <col min="771" max="771" width="11.140625" customWidth="1"/>
    <col min="772" max="772" width="24.7109375" customWidth="1"/>
    <col min="773" max="773" width="15.140625" customWidth="1"/>
    <col min="774" max="774" width="16" customWidth="1"/>
    <col min="775" max="775" width="21" customWidth="1"/>
    <col min="776" max="776" width="17.5703125" customWidth="1"/>
    <col min="777" max="777" width="12" customWidth="1"/>
    <col min="778" max="778" width="11.42578125" customWidth="1"/>
  </cols>
  <sheetData>
    <row r="1" spans="1:10" ht="15.75">
      <c r="A1" s="74"/>
      <c r="B1" s="75"/>
      <c r="C1" s="75"/>
      <c r="D1" s="74"/>
      <c r="E1" s="74"/>
      <c r="F1" s="168"/>
      <c r="G1" s="76"/>
      <c r="H1" s="77"/>
      <c r="I1" s="77"/>
      <c r="J1" s="77"/>
    </row>
    <row r="2" spans="1:10" ht="148.5" customHeight="1">
      <c r="A2" s="74"/>
      <c r="B2" s="75"/>
      <c r="C2" s="75"/>
      <c r="D2" s="542" t="s">
        <v>606</v>
      </c>
      <c r="E2" s="542"/>
      <c r="F2" s="542"/>
      <c r="G2" s="542"/>
      <c r="H2" s="77"/>
      <c r="I2" s="78"/>
      <c r="J2" s="77"/>
    </row>
    <row r="3" spans="1:10" ht="79.5" customHeight="1">
      <c r="A3" s="541" t="s">
        <v>366</v>
      </c>
      <c r="B3" s="541"/>
      <c r="C3" s="541"/>
      <c r="D3" s="541"/>
      <c r="E3" s="541"/>
      <c r="F3" s="541"/>
      <c r="G3" s="541"/>
      <c r="H3" s="77"/>
      <c r="I3" s="77"/>
      <c r="J3" s="77"/>
    </row>
    <row r="4" spans="1:10" ht="15.6" customHeight="1">
      <c r="A4" s="79"/>
      <c r="B4" s="80"/>
      <c r="C4" s="80"/>
      <c r="D4" s="80"/>
      <c r="E4" s="80"/>
      <c r="F4" s="81"/>
      <c r="G4" s="81" t="s">
        <v>179</v>
      </c>
      <c r="H4" s="77"/>
      <c r="I4" s="77"/>
      <c r="J4" s="77"/>
    </row>
    <row r="5" spans="1:10" ht="57.75" customHeight="1">
      <c r="A5" s="82" t="s">
        <v>180</v>
      </c>
      <c r="B5" s="82" t="s">
        <v>181</v>
      </c>
      <c r="C5" s="82" t="s">
        <v>182</v>
      </c>
      <c r="D5" s="82" t="s">
        <v>183</v>
      </c>
      <c r="E5" s="82" t="s">
        <v>184</v>
      </c>
      <c r="F5" s="169" t="s">
        <v>367</v>
      </c>
      <c r="G5" s="169" t="s">
        <v>368</v>
      </c>
      <c r="H5" s="77"/>
      <c r="I5" s="77"/>
      <c r="J5" s="77"/>
    </row>
    <row r="6" spans="1:10" ht="20.25" hidden="1" customHeight="1" outlineLevel="1">
      <c r="A6" s="84"/>
      <c r="B6" s="85"/>
      <c r="C6" s="85"/>
      <c r="D6" s="85"/>
      <c r="E6" s="85"/>
      <c r="F6" s="86"/>
      <c r="G6" s="86"/>
      <c r="H6" s="77"/>
      <c r="I6" s="77"/>
      <c r="J6" s="77"/>
    </row>
    <row r="7" spans="1:10" s="91" customFormat="1" ht="26.25" customHeight="1" collapsed="1">
      <c r="A7" s="87" t="s">
        <v>186</v>
      </c>
      <c r="B7" s="88" t="s">
        <v>187</v>
      </c>
      <c r="C7" s="88" t="s">
        <v>187</v>
      </c>
      <c r="D7" s="88" t="s">
        <v>187</v>
      </c>
      <c r="E7" s="88" t="s">
        <v>187</v>
      </c>
      <c r="F7" s="89">
        <f>F9+F16+F32+F38+F46+F55+F107+F134+F153+F173+F185</f>
        <v>6276.8</v>
      </c>
      <c r="G7" s="89">
        <f>G9+G16+G32+G38+G46+G55+G107+G134+G153+G173+G185</f>
        <v>6564.9</v>
      </c>
      <c r="H7" s="90"/>
      <c r="I7" s="90"/>
      <c r="J7" s="90"/>
    </row>
    <row r="8" spans="1:10" ht="23.25" customHeight="1">
      <c r="A8" s="92" t="s">
        <v>188</v>
      </c>
      <c r="B8" s="93" t="s">
        <v>189</v>
      </c>
      <c r="C8" s="93" t="s">
        <v>190</v>
      </c>
      <c r="D8" s="93" t="s">
        <v>191</v>
      </c>
      <c r="E8" s="93" t="s">
        <v>192</v>
      </c>
      <c r="F8" s="94">
        <f>F9+F16+F38</f>
        <v>2241.3000000000002</v>
      </c>
      <c r="G8" s="94">
        <f>G9+G16+G38</f>
        <v>2100.5</v>
      </c>
      <c r="H8" s="95"/>
      <c r="I8" s="95"/>
      <c r="J8" s="95"/>
    </row>
    <row r="9" spans="1:10" ht="31.5">
      <c r="A9" s="96" t="s">
        <v>193</v>
      </c>
      <c r="B9" s="93" t="s">
        <v>189</v>
      </c>
      <c r="C9" s="93" t="s">
        <v>194</v>
      </c>
      <c r="D9" s="93" t="s">
        <v>191</v>
      </c>
      <c r="E9" s="93" t="s">
        <v>192</v>
      </c>
      <c r="F9" s="97">
        <f t="shared" ref="F9:G11" si="0">F10</f>
        <v>721.6</v>
      </c>
      <c r="G9" s="97">
        <f t="shared" si="0"/>
        <v>721.6</v>
      </c>
      <c r="H9" s="77"/>
      <c r="I9" s="77"/>
      <c r="J9" s="77"/>
    </row>
    <row r="10" spans="1:10" ht="31.5">
      <c r="A10" s="98" t="s">
        <v>195</v>
      </c>
      <c r="B10" s="99" t="s">
        <v>189</v>
      </c>
      <c r="C10" s="99" t="s">
        <v>194</v>
      </c>
      <c r="D10" s="100" t="s">
        <v>196</v>
      </c>
      <c r="E10" s="99" t="s">
        <v>192</v>
      </c>
      <c r="F10" s="101">
        <f t="shared" si="0"/>
        <v>721.6</v>
      </c>
      <c r="G10" s="101">
        <f t="shared" si="0"/>
        <v>721.6</v>
      </c>
      <c r="H10" s="77"/>
      <c r="I10" s="77"/>
      <c r="J10" s="77"/>
    </row>
    <row r="11" spans="1:10" ht="24.75" customHeight="1">
      <c r="A11" s="98" t="s">
        <v>197</v>
      </c>
      <c r="B11" s="99" t="s">
        <v>189</v>
      </c>
      <c r="C11" s="99" t="s">
        <v>194</v>
      </c>
      <c r="D11" s="100" t="s">
        <v>198</v>
      </c>
      <c r="E11" s="99" t="s">
        <v>192</v>
      </c>
      <c r="F11" s="101">
        <f t="shared" si="0"/>
        <v>721.6</v>
      </c>
      <c r="G11" s="101">
        <f t="shared" si="0"/>
        <v>721.6</v>
      </c>
      <c r="H11" s="77"/>
      <c r="I11" s="77"/>
      <c r="J11" s="77"/>
    </row>
    <row r="12" spans="1:10" ht="31.5">
      <c r="A12" s="102" t="s">
        <v>199</v>
      </c>
      <c r="B12" s="99" t="s">
        <v>189</v>
      </c>
      <c r="C12" s="99" t="s">
        <v>194</v>
      </c>
      <c r="D12" s="100" t="s">
        <v>200</v>
      </c>
      <c r="E12" s="99" t="s">
        <v>192</v>
      </c>
      <c r="F12" s="101">
        <f>F14+F15</f>
        <v>721.6</v>
      </c>
      <c r="G12" s="101">
        <f>G14+G15</f>
        <v>721.6</v>
      </c>
      <c r="H12" s="77"/>
      <c r="I12" s="77"/>
      <c r="J12" s="77"/>
    </row>
    <row r="13" spans="1:10" ht="31.5">
      <c r="A13" s="102" t="s">
        <v>201</v>
      </c>
      <c r="B13" s="103" t="s">
        <v>189</v>
      </c>
      <c r="C13" s="103" t="s">
        <v>194</v>
      </c>
      <c r="D13" s="104" t="s">
        <v>200</v>
      </c>
      <c r="E13" s="99" t="s">
        <v>202</v>
      </c>
      <c r="F13" s="101">
        <f>F14+F15</f>
        <v>721.6</v>
      </c>
      <c r="G13" s="101">
        <f>G14+G15</f>
        <v>721.6</v>
      </c>
      <c r="H13" s="77"/>
      <c r="I13" s="77"/>
      <c r="J13" s="77"/>
    </row>
    <row r="14" spans="1:10" ht="31.5">
      <c r="A14" s="102" t="s">
        <v>203</v>
      </c>
      <c r="B14" s="99" t="s">
        <v>189</v>
      </c>
      <c r="C14" s="99" t="s">
        <v>194</v>
      </c>
      <c r="D14" s="100" t="s">
        <v>200</v>
      </c>
      <c r="E14" s="105">
        <v>121</v>
      </c>
      <c r="F14" s="107">
        <v>554.20000000000005</v>
      </c>
      <c r="G14" s="107">
        <v>554.20000000000005</v>
      </c>
      <c r="H14" s="77"/>
      <c r="I14" s="77"/>
      <c r="J14" s="77"/>
    </row>
    <row r="15" spans="1:10" ht="49.5" customHeight="1">
      <c r="A15" s="102" t="s">
        <v>204</v>
      </c>
      <c r="B15" s="99" t="s">
        <v>189</v>
      </c>
      <c r="C15" s="99" t="s">
        <v>194</v>
      </c>
      <c r="D15" s="100" t="s">
        <v>200</v>
      </c>
      <c r="E15" s="105">
        <v>129</v>
      </c>
      <c r="F15" s="107">
        <v>167.4</v>
      </c>
      <c r="G15" s="107">
        <v>167.4</v>
      </c>
      <c r="H15" s="77"/>
      <c r="I15" s="77"/>
      <c r="J15" s="77"/>
    </row>
    <row r="16" spans="1:10" ht="58.5" customHeight="1">
      <c r="A16" s="96" t="s">
        <v>205</v>
      </c>
      <c r="B16" s="93" t="s">
        <v>189</v>
      </c>
      <c r="C16" s="93" t="s">
        <v>206</v>
      </c>
      <c r="D16" s="108" t="s">
        <v>191</v>
      </c>
      <c r="E16" s="93" t="s">
        <v>192</v>
      </c>
      <c r="F16" s="97">
        <f>F17</f>
        <v>1056.8000000000002</v>
      </c>
      <c r="G16" s="97">
        <f>G17</f>
        <v>935.90000000000009</v>
      </c>
      <c r="H16" s="77"/>
      <c r="I16" s="77"/>
      <c r="J16" s="77"/>
    </row>
    <row r="17" spans="1:64" ht="31.5">
      <c r="A17" s="98" t="s">
        <v>207</v>
      </c>
      <c r="B17" s="99" t="s">
        <v>189</v>
      </c>
      <c r="C17" s="99" t="s">
        <v>206</v>
      </c>
      <c r="D17" s="100" t="s">
        <v>196</v>
      </c>
      <c r="E17" s="99" t="s">
        <v>192</v>
      </c>
      <c r="F17" s="101">
        <f>F18</f>
        <v>1056.8000000000002</v>
      </c>
      <c r="G17" s="101">
        <f>G18</f>
        <v>935.90000000000009</v>
      </c>
    </row>
    <row r="18" spans="1:64" ht="31.5" customHeight="1">
      <c r="A18" s="98" t="s">
        <v>208</v>
      </c>
      <c r="B18" s="99" t="s">
        <v>189</v>
      </c>
      <c r="C18" s="99" t="s">
        <v>206</v>
      </c>
      <c r="D18" s="100" t="s">
        <v>209</v>
      </c>
      <c r="E18" s="99" t="s">
        <v>192</v>
      </c>
      <c r="F18" s="101">
        <f>F19+F23</f>
        <v>1056.8000000000002</v>
      </c>
      <c r="G18" s="101">
        <f>G19+G23</f>
        <v>935.90000000000009</v>
      </c>
    </row>
    <row r="19" spans="1:64" ht="37.5" customHeight="1">
      <c r="A19" s="98" t="s">
        <v>210</v>
      </c>
      <c r="B19" s="99" t="s">
        <v>189</v>
      </c>
      <c r="C19" s="99" t="s">
        <v>206</v>
      </c>
      <c r="D19" s="100" t="s">
        <v>211</v>
      </c>
      <c r="E19" s="99" t="s">
        <v>192</v>
      </c>
      <c r="F19" s="101">
        <f>F20</f>
        <v>540.6</v>
      </c>
      <c r="G19" s="101">
        <f>G20</f>
        <v>540.6</v>
      </c>
    </row>
    <row r="20" spans="1:64" ht="33.75" customHeight="1">
      <c r="A20" s="98" t="s">
        <v>201</v>
      </c>
      <c r="B20" s="99" t="s">
        <v>189</v>
      </c>
      <c r="C20" s="99" t="s">
        <v>206</v>
      </c>
      <c r="D20" s="100" t="s">
        <v>211</v>
      </c>
      <c r="E20" s="99" t="s">
        <v>202</v>
      </c>
      <c r="F20" s="101">
        <f>F21+F22</f>
        <v>540.6</v>
      </c>
      <c r="G20" s="101">
        <f>G21+G22</f>
        <v>540.6</v>
      </c>
    </row>
    <row r="21" spans="1:64" ht="45.75" customHeight="1">
      <c r="A21" s="109" t="s">
        <v>203</v>
      </c>
      <c r="B21" s="99" t="s">
        <v>189</v>
      </c>
      <c r="C21" s="99" t="s">
        <v>206</v>
      </c>
      <c r="D21" s="100" t="s">
        <v>211</v>
      </c>
      <c r="E21" s="110">
        <v>121</v>
      </c>
      <c r="F21" s="107">
        <v>415.2</v>
      </c>
      <c r="G21" s="107">
        <v>415.2</v>
      </c>
    </row>
    <row r="22" spans="1:64" ht="47.25">
      <c r="A22" s="109" t="s">
        <v>204</v>
      </c>
      <c r="B22" s="99" t="s">
        <v>189</v>
      </c>
      <c r="C22" s="99" t="s">
        <v>206</v>
      </c>
      <c r="D22" s="100" t="s">
        <v>212</v>
      </c>
      <c r="E22" s="110">
        <v>129</v>
      </c>
      <c r="F22" s="107">
        <v>125.4</v>
      </c>
      <c r="G22" s="107">
        <v>125.4</v>
      </c>
    </row>
    <row r="23" spans="1:64" ht="31.5">
      <c r="A23" s="111" t="s">
        <v>213</v>
      </c>
      <c r="B23" s="99" t="s">
        <v>189</v>
      </c>
      <c r="C23" s="99" t="s">
        <v>206</v>
      </c>
      <c r="D23" s="100" t="s">
        <v>212</v>
      </c>
      <c r="E23" s="110" t="s">
        <v>192</v>
      </c>
      <c r="F23" s="107">
        <f>F24+F25+F26</f>
        <v>516.20000000000005</v>
      </c>
      <c r="G23" s="107">
        <f>G24+G25+G26</f>
        <v>395.30000000000007</v>
      </c>
    </row>
    <row r="24" spans="1:64" ht="31.5">
      <c r="A24" s="98" t="s">
        <v>214</v>
      </c>
      <c r="B24" s="99" t="s">
        <v>189</v>
      </c>
      <c r="C24" s="99" t="s">
        <v>206</v>
      </c>
      <c r="D24" s="100" t="s">
        <v>212</v>
      </c>
      <c r="E24" s="110">
        <v>244</v>
      </c>
      <c r="F24" s="107">
        <v>505.5</v>
      </c>
      <c r="G24" s="107">
        <v>384.6</v>
      </c>
    </row>
    <row r="25" spans="1:64" ht="31.5">
      <c r="A25" s="112" t="s">
        <v>215</v>
      </c>
      <c r="B25" s="99" t="s">
        <v>189</v>
      </c>
      <c r="C25" s="99" t="s">
        <v>206</v>
      </c>
      <c r="D25" s="100" t="s">
        <v>212</v>
      </c>
      <c r="E25" s="110">
        <v>851</v>
      </c>
      <c r="F25" s="107">
        <v>10.1</v>
      </c>
      <c r="G25" s="107">
        <v>10.1</v>
      </c>
    </row>
    <row r="26" spans="1:64" ht="31.5" customHeight="1">
      <c r="A26" s="112" t="s">
        <v>216</v>
      </c>
      <c r="B26" s="99" t="s">
        <v>189</v>
      </c>
      <c r="C26" s="99" t="s">
        <v>206</v>
      </c>
      <c r="D26" s="100" t="s">
        <v>212</v>
      </c>
      <c r="E26" s="110">
        <v>852</v>
      </c>
      <c r="F26" s="107">
        <v>0.6</v>
      </c>
      <c r="G26" s="107">
        <v>0.6</v>
      </c>
    </row>
    <row r="27" spans="1:64" ht="27" hidden="1" customHeight="1">
      <c r="A27" s="113" t="s">
        <v>217</v>
      </c>
      <c r="B27" s="114" t="s">
        <v>189</v>
      </c>
      <c r="C27" s="114" t="s">
        <v>218</v>
      </c>
      <c r="D27" s="115" t="s">
        <v>219</v>
      </c>
      <c r="E27" s="93" t="s">
        <v>192</v>
      </c>
      <c r="F27" s="94"/>
      <c r="G27" s="11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</row>
    <row r="28" spans="1:64" ht="37.5" hidden="1" customHeight="1">
      <c r="A28" s="112" t="s">
        <v>220</v>
      </c>
      <c r="B28" s="103" t="s">
        <v>189</v>
      </c>
      <c r="C28" s="103" t="s">
        <v>218</v>
      </c>
      <c r="D28" s="118" t="s">
        <v>221</v>
      </c>
      <c r="E28" s="99" t="s">
        <v>192</v>
      </c>
      <c r="F28" s="124"/>
      <c r="G28" s="101"/>
    </row>
    <row r="29" spans="1:64" ht="38.25" hidden="1" customHeight="1">
      <c r="A29" s="112" t="s">
        <v>222</v>
      </c>
      <c r="B29" s="99" t="s">
        <v>189</v>
      </c>
      <c r="C29" s="99" t="s">
        <v>218</v>
      </c>
      <c r="D29" s="105" t="s">
        <v>221</v>
      </c>
      <c r="E29" s="105">
        <v>244</v>
      </c>
      <c r="F29" s="107"/>
      <c r="G29" s="107"/>
    </row>
    <row r="30" spans="1:64" ht="38.25" hidden="1" customHeight="1">
      <c r="A30" s="113" t="s">
        <v>217</v>
      </c>
      <c r="B30" s="99" t="s">
        <v>189</v>
      </c>
      <c r="C30" s="99" t="s">
        <v>218</v>
      </c>
      <c r="D30" s="121" t="s">
        <v>369</v>
      </c>
      <c r="E30" s="121">
        <v>244</v>
      </c>
      <c r="F30" s="97">
        <v>0</v>
      </c>
      <c r="G30" s="97">
        <v>0</v>
      </c>
    </row>
    <row r="31" spans="1:64" ht="38.25" hidden="1" customHeight="1">
      <c r="A31" s="112" t="s">
        <v>362</v>
      </c>
      <c r="B31" s="99" t="s">
        <v>189</v>
      </c>
      <c r="C31" s="99" t="s">
        <v>218</v>
      </c>
      <c r="D31" s="105" t="s">
        <v>369</v>
      </c>
      <c r="E31" s="105">
        <v>244</v>
      </c>
      <c r="F31" s="107">
        <v>0</v>
      </c>
      <c r="G31" s="107">
        <v>0</v>
      </c>
    </row>
    <row r="32" spans="1:64" ht="38.25" customHeight="1">
      <c r="A32" s="92" t="s">
        <v>223</v>
      </c>
      <c r="B32" s="93" t="s">
        <v>189</v>
      </c>
      <c r="C32" s="93" t="s">
        <v>224</v>
      </c>
      <c r="D32" s="105"/>
      <c r="E32" s="93"/>
      <c r="F32" s="97">
        <f t="shared" ref="F32:G36" si="1">F33</f>
        <v>62.7</v>
      </c>
      <c r="G32" s="97">
        <f t="shared" si="1"/>
        <v>65.599999999999994</v>
      </c>
    </row>
    <row r="33" spans="1:7" ht="38.25" customHeight="1">
      <c r="A33" s="119" t="s">
        <v>225</v>
      </c>
      <c r="B33" s="99" t="s">
        <v>189</v>
      </c>
      <c r="C33" s="99" t="s">
        <v>224</v>
      </c>
      <c r="D33" s="120">
        <v>9900000000</v>
      </c>
      <c r="E33" s="93"/>
      <c r="F33" s="107">
        <f t="shared" si="1"/>
        <v>62.7</v>
      </c>
      <c r="G33" s="107">
        <f t="shared" si="1"/>
        <v>65.599999999999994</v>
      </c>
    </row>
    <row r="34" spans="1:7" ht="38.25" customHeight="1">
      <c r="A34" s="119" t="s">
        <v>226</v>
      </c>
      <c r="B34" s="99" t="s">
        <v>189</v>
      </c>
      <c r="C34" s="99" t="s">
        <v>224</v>
      </c>
      <c r="D34" s="105" t="s">
        <v>227</v>
      </c>
      <c r="E34" s="99"/>
      <c r="F34" s="107">
        <f t="shared" si="1"/>
        <v>62.7</v>
      </c>
      <c r="G34" s="107">
        <f t="shared" si="1"/>
        <v>65.599999999999994</v>
      </c>
    </row>
    <row r="35" spans="1:7" ht="38.25" customHeight="1">
      <c r="A35" s="119" t="s">
        <v>228</v>
      </c>
      <c r="B35" s="99" t="s">
        <v>189</v>
      </c>
      <c r="C35" s="99" t="s">
        <v>224</v>
      </c>
      <c r="D35" s="105" t="s">
        <v>229</v>
      </c>
      <c r="E35" s="99"/>
      <c r="F35" s="107">
        <f t="shared" si="1"/>
        <v>62.7</v>
      </c>
      <c r="G35" s="107">
        <f t="shared" si="1"/>
        <v>65.599999999999994</v>
      </c>
    </row>
    <row r="36" spans="1:7" ht="38.25" customHeight="1">
      <c r="A36" s="119" t="s">
        <v>230</v>
      </c>
      <c r="B36" s="99" t="s">
        <v>189</v>
      </c>
      <c r="C36" s="99" t="s">
        <v>224</v>
      </c>
      <c r="D36" s="105" t="s">
        <v>229</v>
      </c>
      <c r="E36" s="99" t="s">
        <v>231</v>
      </c>
      <c r="F36" s="107">
        <f t="shared" si="1"/>
        <v>62.7</v>
      </c>
      <c r="G36" s="107">
        <f t="shared" si="1"/>
        <v>65.599999999999994</v>
      </c>
    </row>
    <row r="37" spans="1:7" ht="38.25" customHeight="1">
      <c r="A37" s="119" t="s">
        <v>232</v>
      </c>
      <c r="B37" s="99" t="s">
        <v>189</v>
      </c>
      <c r="C37" s="99" t="s">
        <v>224</v>
      </c>
      <c r="D37" s="105" t="s">
        <v>229</v>
      </c>
      <c r="E37" s="99" t="s">
        <v>233</v>
      </c>
      <c r="F37" s="107">
        <v>62.7</v>
      </c>
      <c r="G37" s="107">
        <v>65.599999999999994</v>
      </c>
    </row>
    <row r="38" spans="1:7" ht="49.5" customHeight="1">
      <c r="A38" s="92" t="s">
        <v>234</v>
      </c>
      <c r="B38" s="99" t="s">
        <v>189</v>
      </c>
      <c r="C38" s="99" t="s">
        <v>235</v>
      </c>
      <c r="D38" s="121" t="s">
        <v>191</v>
      </c>
      <c r="E38" s="93" t="s">
        <v>192</v>
      </c>
      <c r="F38" s="94">
        <f t="shared" ref="F38:G40" si="2">F39</f>
        <v>462.9</v>
      </c>
      <c r="G38" s="94">
        <f t="shared" si="2"/>
        <v>443</v>
      </c>
    </row>
    <row r="39" spans="1:7" ht="77.25" customHeight="1">
      <c r="A39" s="122" t="s">
        <v>370</v>
      </c>
      <c r="B39" s="93" t="s">
        <v>189</v>
      </c>
      <c r="C39" s="93" t="s">
        <v>235</v>
      </c>
      <c r="D39" s="121" t="s">
        <v>236</v>
      </c>
      <c r="E39" s="93" t="s">
        <v>237</v>
      </c>
      <c r="F39" s="94">
        <f t="shared" si="2"/>
        <v>462.9</v>
      </c>
      <c r="G39" s="94">
        <f t="shared" si="2"/>
        <v>443</v>
      </c>
    </row>
    <row r="40" spans="1:7" ht="108.75" customHeight="1">
      <c r="A40" s="137" t="s">
        <v>371</v>
      </c>
      <c r="B40" s="99" t="s">
        <v>189</v>
      </c>
      <c r="C40" s="99" t="s">
        <v>235</v>
      </c>
      <c r="D40" s="105" t="s">
        <v>238</v>
      </c>
      <c r="E40" s="99" t="s">
        <v>237</v>
      </c>
      <c r="F40" s="170">
        <f t="shared" si="2"/>
        <v>462.9</v>
      </c>
      <c r="G40" s="170">
        <f t="shared" si="2"/>
        <v>443</v>
      </c>
    </row>
    <row r="41" spans="1:7" ht="54.75" customHeight="1">
      <c r="A41" s="119" t="s">
        <v>239</v>
      </c>
      <c r="B41" s="99" t="s">
        <v>189</v>
      </c>
      <c r="C41" s="99" t="s">
        <v>235</v>
      </c>
      <c r="D41" s="105" t="s">
        <v>240</v>
      </c>
      <c r="E41" s="99" t="s">
        <v>192</v>
      </c>
      <c r="F41" s="124">
        <f>F44+F42</f>
        <v>462.9</v>
      </c>
      <c r="G41" s="124">
        <f>G44+G42</f>
        <v>443</v>
      </c>
    </row>
    <row r="42" spans="1:7" ht="54.75" customHeight="1">
      <c r="A42" s="119" t="s">
        <v>226</v>
      </c>
      <c r="B42" s="99" t="s">
        <v>189</v>
      </c>
      <c r="C42" s="99" t="s">
        <v>235</v>
      </c>
      <c r="D42" s="105" t="s">
        <v>372</v>
      </c>
      <c r="E42" s="99" t="s">
        <v>192</v>
      </c>
      <c r="F42" s="124"/>
      <c r="G42" s="124"/>
    </row>
    <row r="43" spans="1:7" ht="54.75" customHeight="1">
      <c r="A43" s="119" t="s">
        <v>243</v>
      </c>
      <c r="B43" s="99" t="s">
        <v>189</v>
      </c>
      <c r="C43" s="99" t="s">
        <v>235</v>
      </c>
      <c r="D43" s="105" t="s">
        <v>372</v>
      </c>
      <c r="E43" s="99" t="s">
        <v>244</v>
      </c>
      <c r="F43" s="124"/>
      <c r="G43" s="124"/>
    </row>
    <row r="44" spans="1:7" ht="31.5">
      <c r="A44" s="119" t="s">
        <v>241</v>
      </c>
      <c r="B44" s="99" t="s">
        <v>189</v>
      </c>
      <c r="C44" s="99" t="s">
        <v>235</v>
      </c>
      <c r="D44" s="105" t="s">
        <v>242</v>
      </c>
      <c r="E44" s="99" t="s">
        <v>192</v>
      </c>
      <c r="F44" s="124">
        <f>F45</f>
        <v>462.9</v>
      </c>
      <c r="G44" s="124">
        <f>G45</f>
        <v>443</v>
      </c>
    </row>
    <row r="45" spans="1:7" ht="31.5">
      <c r="A45" s="119" t="s">
        <v>243</v>
      </c>
      <c r="B45" s="99" t="s">
        <v>189</v>
      </c>
      <c r="C45" s="99" t="s">
        <v>235</v>
      </c>
      <c r="D45" s="105" t="s">
        <v>242</v>
      </c>
      <c r="E45" s="99" t="s">
        <v>244</v>
      </c>
      <c r="F45" s="124">
        <v>462.9</v>
      </c>
      <c r="G45" s="124">
        <v>443</v>
      </c>
    </row>
    <row r="46" spans="1:7" ht="28.5" customHeight="1">
      <c r="A46" s="125" t="s">
        <v>245</v>
      </c>
      <c r="B46" s="93" t="s">
        <v>194</v>
      </c>
      <c r="C46" s="93" t="s">
        <v>190</v>
      </c>
      <c r="D46" s="126" t="s">
        <v>246</v>
      </c>
      <c r="E46" s="127" t="s">
        <v>192</v>
      </c>
      <c r="F46" s="128">
        <f t="shared" ref="F46:G49" si="3">F47</f>
        <v>248.10000000000002</v>
      </c>
      <c r="G46" s="128">
        <f t="shared" si="3"/>
        <v>257.5</v>
      </c>
    </row>
    <row r="47" spans="1:7" ht="28.5" customHeight="1">
      <c r="A47" s="129" t="s">
        <v>247</v>
      </c>
      <c r="B47" s="99" t="s">
        <v>194</v>
      </c>
      <c r="C47" s="99" t="s">
        <v>248</v>
      </c>
      <c r="D47" s="130" t="s">
        <v>191</v>
      </c>
      <c r="E47" s="131" t="s">
        <v>192</v>
      </c>
      <c r="F47" s="132">
        <f t="shared" si="3"/>
        <v>248.10000000000002</v>
      </c>
      <c r="G47" s="132">
        <f t="shared" si="3"/>
        <v>257.5</v>
      </c>
    </row>
    <row r="48" spans="1:7" ht="27" customHeight="1">
      <c r="A48" s="129" t="s">
        <v>249</v>
      </c>
      <c r="B48" s="99" t="s">
        <v>194</v>
      </c>
      <c r="C48" s="99" t="s">
        <v>248</v>
      </c>
      <c r="D48" s="130" t="s">
        <v>250</v>
      </c>
      <c r="E48" s="131" t="s">
        <v>192</v>
      </c>
      <c r="F48" s="132">
        <f t="shared" si="3"/>
        <v>248.10000000000002</v>
      </c>
      <c r="G48" s="132">
        <f t="shared" si="3"/>
        <v>257.5</v>
      </c>
    </row>
    <row r="49" spans="1:8" ht="37.5" customHeight="1">
      <c r="A49" s="129" t="s">
        <v>251</v>
      </c>
      <c r="B49" s="99" t="s">
        <v>194</v>
      </c>
      <c r="C49" s="99" t="s">
        <v>248</v>
      </c>
      <c r="D49" s="130" t="s">
        <v>252</v>
      </c>
      <c r="E49" s="131" t="s">
        <v>192</v>
      </c>
      <c r="F49" s="132">
        <f t="shared" si="3"/>
        <v>248.10000000000002</v>
      </c>
      <c r="G49" s="132">
        <f t="shared" si="3"/>
        <v>257.5</v>
      </c>
    </row>
    <row r="50" spans="1:8" ht="45" customHeight="1">
      <c r="A50" s="129" t="s">
        <v>253</v>
      </c>
      <c r="B50" s="99" t="s">
        <v>194</v>
      </c>
      <c r="C50" s="99" t="s">
        <v>248</v>
      </c>
      <c r="D50" s="130" t="s">
        <v>254</v>
      </c>
      <c r="E50" s="131" t="s">
        <v>192</v>
      </c>
      <c r="F50" s="132">
        <f>F51+F54</f>
        <v>248.10000000000002</v>
      </c>
      <c r="G50" s="132">
        <f>G51+G54</f>
        <v>257.5</v>
      </c>
    </row>
    <row r="51" spans="1:8" ht="45" customHeight="1">
      <c r="A51" s="98" t="s">
        <v>201</v>
      </c>
      <c r="B51" s="99" t="s">
        <v>194</v>
      </c>
      <c r="C51" s="99" t="s">
        <v>248</v>
      </c>
      <c r="D51" s="130" t="s">
        <v>254</v>
      </c>
      <c r="E51" s="131" t="s">
        <v>202</v>
      </c>
      <c r="F51" s="132">
        <f>F52+F53</f>
        <v>213.3</v>
      </c>
      <c r="G51" s="132">
        <f>G52+G53</f>
        <v>213.3</v>
      </c>
    </row>
    <row r="52" spans="1:8" ht="42" customHeight="1">
      <c r="A52" s="129" t="s">
        <v>255</v>
      </c>
      <c r="B52" s="99" t="s">
        <v>194</v>
      </c>
      <c r="C52" s="99" t="s">
        <v>248</v>
      </c>
      <c r="D52" s="130" t="s">
        <v>254</v>
      </c>
      <c r="E52" s="130">
        <v>121</v>
      </c>
      <c r="F52" s="132">
        <v>163.80000000000001</v>
      </c>
      <c r="G52" s="132">
        <v>163.80000000000001</v>
      </c>
    </row>
    <row r="53" spans="1:8" ht="61.5" customHeight="1">
      <c r="A53" s="129" t="s">
        <v>204</v>
      </c>
      <c r="B53" s="99" t="s">
        <v>194</v>
      </c>
      <c r="C53" s="99" t="s">
        <v>248</v>
      </c>
      <c r="D53" s="130" t="s">
        <v>254</v>
      </c>
      <c r="E53" s="130">
        <v>129</v>
      </c>
      <c r="F53" s="132">
        <v>49.5</v>
      </c>
      <c r="G53" s="132">
        <v>49.5</v>
      </c>
    </row>
    <row r="54" spans="1:8" ht="44.25" customHeight="1">
      <c r="A54" s="129" t="s">
        <v>214</v>
      </c>
      <c r="B54" s="99" t="s">
        <v>194</v>
      </c>
      <c r="C54" s="99" t="s">
        <v>248</v>
      </c>
      <c r="D54" s="130" t="s">
        <v>254</v>
      </c>
      <c r="E54" s="130">
        <v>244</v>
      </c>
      <c r="F54" s="132">
        <v>34.799999999999997</v>
      </c>
      <c r="G54" s="132">
        <v>44.2</v>
      </c>
    </row>
    <row r="55" spans="1:8" ht="48" customHeight="1">
      <c r="A55" s="92" t="s">
        <v>256</v>
      </c>
      <c r="B55" s="93" t="s">
        <v>248</v>
      </c>
      <c r="C55" s="93" t="s">
        <v>190</v>
      </c>
      <c r="D55" s="126" t="s">
        <v>191</v>
      </c>
      <c r="E55" s="93" t="s">
        <v>192</v>
      </c>
      <c r="F55" s="171">
        <f>F56</f>
        <v>250</v>
      </c>
      <c r="G55" s="171">
        <f>G56</f>
        <v>250</v>
      </c>
      <c r="H55" s="77"/>
    </row>
    <row r="56" spans="1:8" ht="51.75" customHeight="1">
      <c r="A56" s="129" t="s">
        <v>257</v>
      </c>
      <c r="B56" s="99" t="s">
        <v>248</v>
      </c>
      <c r="C56" s="99" t="s">
        <v>258</v>
      </c>
      <c r="D56" s="130" t="s">
        <v>191</v>
      </c>
      <c r="E56" s="99" t="s">
        <v>192</v>
      </c>
      <c r="F56" s="170">
        <f>F59</f>
        <v>250</v>
      </c>
      <c r="G56" s="170">
        <f>G59</f>
        <v>250</v>
      </c>
      <c r="H56" s="134"/>
    </row>
    <row r="57" spans="1:8" ht="56.25" customHeight="1">
      <c r="A57" s="129" t="s">
        <v>373</v>
      </c>
      <c r="B57" s="99" t="s">
        <v>248</v>
      </c>
      <c r="C57" s="99" t="s">
        <v>258</v>
      </c>
      <c r="D57" s="130" t="s">
        <v>374</v>
      </c>
      <c r="E57" s="99" t="s">
        <v>192</v>
      </c>
      <c r="F57" s="170">
        <f>F58</f>
        <v>0</v>
      </c>
      <c r="G57" s="170">
        <v>0</v>
      </c>
      <c r="H57" s="134"/>
    </row>
    <row r="58" spans="1:8" ht="51.75" customHeight="1">
      <c r="A58" s="129" t="s">
        <v>263</v>
      </c>
      <c r="B58" s="99" t="s">
        <v>248</v>
      </c>
      <c r="C58" s="99" t="s">
        <v>258</v>
      </c>
      <c r="D58" s="130" t="s">
        <v>374</v>
      </c>
      <c r="E58" s="99" t="s">
        <v>244</v>
      </c>
      <c r="F58" s="124">
        <v>0</v>
      </c>
      <c r="G58" s="132">
        <v>0</v>
      </c>
      <c r="H58" s="134"/>
    </row>
    <row r="59" spans="1:8" ht="33.75" customHeight="1">
      <c r="A59" s="112" t="s">
        <v>259</v>
      </c>
      <c r="B59" s="99" t="s">
        <v>248</v>
      </c>
      <c r="C59" s="99" t="s">
        <v>258</v>
      </c>
      <c r="D59" s="130" t="s">
        <v>227</v>
      </c>
      <c r="E59" s="99" t="s">
        <v>192</v>
      </c>
      <c r="F59" s="124">
        <f t="shared" ref="F59:G61" si="4">F60</f>
        <v>250</v>
      </c>
      <c r="G59" s="135">
        <f t="shared" si="4"/>
        <v>250</v>
      </c>
      <c r="H59" s="136"/>
    </row>
    <row r="60" spans="1:8" ht="28.5" customHeight="1">
      <c r="A60" s="112" t="s">
        <v>260</v>
      </c>
      <c r="B60" s="99" t="s">
        <v>248</v>
      </c>
      <c r="C60" s="99" t="s">
        <v>258</v>
      </c>
      <c r="D60" s="130" t="s">
        <v>219</v>
      </c>
      <c r="E60" s="99" t="s">
        <v>192</v>
      </c>
      <c r="F60" s="124">
        <f t="shared" si="4"/>
        <v>250</v>
      </c>
      <c r="G60" s="135">
        <f t="shared" si="4"/>
        <v>250</v>
      </c>
      <c r="H60" s="77"/>
    </row>
    <row r="61" spans="1:8" ht="63.75" customHeight="1">
      <c r="A61" s="137" t="s">
        <v>261</v>
      </c>
      <c r="B61" s="99" t="s">
        <v>248</v>
      </c>
      <c r="C61" s="99" t="s">
        <v>258</v>
      </c>
      <c r="D61" s="130" t="s">
        <v>262</v>
      </c>
      <c r="E61" s="99" t="s">
        <v>192</v>
      </c>
      <c r="F61" s="124">
        <f t="shared" si="4"/>
        <v>250</v>
      </c>
      <c r="G61" s="132">
        <f t="shared" si="4"/>
        <v>250</v>
      </c>
      <c r="H61" s="77"/>
    </row>
    <row r="62" spans="1:8" ht="48.75" customHeight="1">
      <c r="A62" s="112" t="s">
        <v>263</v>
      </c>
      <c r="B62" s="99" t="s">
        <v>248</v>
      </c>
      <c r="C62" s="99" t="s">
        <v>258</v>
      </c>
      <c r="D62" s="130" t="s">
        <v>262</v>
      </c>
      <c r="E62" s="99" t="s">
        <v>244</v>
      </c>
      <c r="F62" s="124">
        <v>250</v>
      </c>
      <c r="G62" s="132">
        <v>250</v>
      </c>
      <c r="H62" s="77"/>
    </row>
    <row r="63" spans="1:8" ht="30.75" hidden="1" customHeight="1">
      <c r="A63" s="138" t="s">
        <v>264</v>
      </c>
      <c r="B63" s="93" t="s">
        <v>206</v>
      </c>
      <c r="C63" s="93" t="s">
        <v>190</v>
      </c>
      <c r="D63" s="126" t="s">
        <v>191</v>
      </c>
      <c r="E63" s="93" t="s">
        <v>192</v>
      </c>
      <c r="F63" s="94">
        <f>F64+F74</f>
        <v>0</v>
      </c>
      <c r="G63" s="94">
        <f>G64+G74</f>
        <v>0</v>
      </c>
      <c r="H63" s="134"/>
    </row>
    <row r="64" spans="1:8" ht="28.5" hidden="1" customHeight="1">
      <c r="A64" s="92" t="s">
        <v>265</v>
      </c>
      <c r="B64" s="99" t="s">
        <v>206</v>
      </c>
      <c r="C64" s="99" t="s">
        <v>258</v>
      </c>
      <c r="D64" s="99" t="s">
        <v>191</v>
      </c>
      <c r="E64" s="99" t="s">
        <v>192</v>
      </c>
      <c r="F64" s="124">
        <f>F65</f>
        <v>0</v>
      </c>
      <c r="G64" s="124">
        <f>G65</f>
        <v>0</v>
      </c>
      <c r="H64" s="139"/>
    </row>
    <row r="65" spans="1:8" ht="91.5" hidden="1" customHeight="1">
      <c r="A65" s="92" t="s">
        <v>375</v>
      </c>
      <c r="B65" s="99" t="s">
        <v>206</v>
      </c>
      <c r="C65" s="99" t="s">
        <v>258</v>
      </c>
      <c r="D65" s="99" t="s">
        <v>267</v>
      </c>
      <c r="E65" s="99" t="s">
        <v>192</v>
      </c>
      <c r="F65" s="124">
        <f>F66</f>
        <v>0</v>
      </c>
      <c r="G65" s="124">
        <f>G66</f>
        <v>0</v>
      </c>
      <c r="H65" s="77"/>
    </row>
    <row r="66" spans="1:8" ht="39" hidden="1" customHeight="1">
      <c r="A66" s="98" t="s">
        <v>268</v>
      </c>
      <c r="B66" s="140" t="s">
        <v>206</v>
      </c>
      <c r="C66" s="140" t="s">
        <v>258</v>
      </c>
      <c r="D66" s="118" t="s">
        <v>269</v>
      </c>
      <c r="E66" s="140" t="s">
        <v>192</v>
      </c>
      <c r="F66" s="101">
        <f>F68+F70+F72</f>
        <v>0</v>
      </c>
      <c r="G66" s="101">
        <f>G68+G70+G72</f>
        <v>0</v>
      </c>
      <c r="H66" s="77"/>
    </row>
    <row r="67" spans="1:8" ht="39.75" hidden="1" customHeight="1">
      <c r="A67" s="98" t="s">
        <v>270</v>
      </c>
      <c r="B67" s="140" t="s">
        <v>206</v>
      </c>
      <c r="C67" s="140" t="s">
        <v>258</v>
      </c>
      <c r="D67" s="118" t="s">
        <v>271</v>
      </c>
      <c r="E67" s="140" t="s">
        <v>192</v>
      </c>
      <c r="F67" s="101">
        <f>F68+F70+F72</f>
        <v>0</v>
      </c>
      <c r="G67" s="101">
        <f>G68+G70+G72</f>
        <v>0</v>
      </c>
      <c r="H67" s="77"/>
    </row>
    <row r="68" spans="1:8" ht="31.5" hidden="1">
      <c r="A68" s="98" t="s">
        <v>272</v>
      </c>
      <c r="B68" s="140" t="s">
        <v>206</v>
      </c>
      <c r="C68" s="140" t="s">
        <v>258</v>
      </c>
      <c r="D68" s="118" t="s">
        <v>273</v>
      </c>
      <c r="E68" s="140" t="s">
        <v>192</v>
      </c>
      <c r="F68" s="101">
        <f>F69</f>
        <v>0</v>
      </c>
      <c r="G68" s="101">
        <f>G69</f>
        <v>0</v>
      </c>
      <c r="H68" s="77"/>
    </row>
    <row r="69" spans="1:8" ht="41.25" hidden="1" customHeight="1">
      <c r="A69" s="98" t="s">
        <v>263</v>
      </c>
      <c r="B69" s="140" t="s">
        <v>206</v>
      </c>
      <c r="C69" s="140" t="s">
        <v>258</v>
      </c>
      <c r="D69" s="118" t="s">
        <v>273</v>
      </c>
      <c r="E69" s="118">
        <v>244</v>
      </c>
      <c r="F69" s="101"/>
      <c r="G69" s="101"/>
      <c r="H69" s="77"/>
    </row>
    <row r="70" spans="1:8" ht="40.5" hidden="1" customHeight="1">
      <c r="A70" s="98" t="s">
        <v>274</v>
      </c>
      <c r="B70" s="140" t="s">
        <v>206</v>
      </c>
      <c r="C70" s="140" t="s">
        <v>258</v>
      </c>
      <c r="D70" s="118" t="s">
        <v>275</v>
      </c>
      <c r="E70" s="140" t="s">
        <v>192</v>
      </c>
      <c r="F70" s="101">
        <f>F71</f>
        <v>0</v>
      </c>
      <c r="G70" s="101">
        <f>G71</f>
        <v>0</v>
      </c>
      <c r="H70" s="77"/>
    </row>
    <row r="71" spans="1:8" ht="39" hidden="1" customHeight="1">
      <c r="A71" s="98" t="s">
        <v>263</v>
      </c>
      <c r="B71" s="140" t="s">
        <v>206</v>
      </c>
      <c r="C71" s="140" t="s">
        <v>258</v>
      </c>
      <c r="D71" s="118" t="s">
        <v>275</v>
      </c>
      <c r="E71" s="118">
        <v>244</v>
      </c>
      <c r="F71" s="101"/>
      <c r="G71" s="101"/>
    </row>
    <row r="72" spans="1:8" ht="31.5" hidden="1">
      <c r="A72" s="98" t="s">
        <v>276</v>
      </c>
      <c r="B72" s="140" t="s">
        <v>206</v>
      </c>
      <c r="C72" s="140" t="s">
        <v>258</v>
      </c>
      <c r="D72" s="118" t="s">
        <v>277</v>
      </c>
      <c r="E72" s="140" t="s">
        <v>192</v>
      </c>
      <c r="F72" s="101">
        <f>F73</f>
        <v>0</v>
      </c>
      <c r="G72" s="101">
        <f>G73</f>
        <v>0</v>
      </c>
    </row>
    <row r="73" spans="1:8" ht="39.75" hidden="1" customHeight="1">
      <c r="A73" s="98" t="s">
        <v>263</v>
      </c>
      <c r="B73" s="140" t="s">
        <v>206</v>
      </c>
      <c r="C73" s="140" t="s">
        <v>258</v>
      </c>
      <c r="D73" s="118" t="s">
        <v>278</v>
      </c>
      <c r="E73" s="118">
        <v>244</v>
      </c>
      <c r="F73" s="101"/>
      <c r="G73" s="101"/>
    </row>
    <row r="74" spans="1:8" ht="15.75" hidden="1">
      <c r="A74" s="125" t="s">
        <v>376</v>
      </c>
      <c r="B74" s="142" t="s">
        <v>206</v>
      </c>
      <c r="C74" s="142">
        <v>12</v>
      </c>
      <c r="D74" s="172" t="s">
        <v>191</v>
      </c>
      <c r="E74" s="142" t="s">
        <v>192</v>
      </c>
      <c r="F74" s="116"/>
      <c r="G74" s="116">
        <f>G75</f>
        <v>0</v>
      </c>
    </row>
    <row r="75" spans="1:8" ht="31.5" hidden="1">
      <c r="A75" s="98" t="s">
        <v>259</v>
      </c>
      <c r="B75" s="140" t="s">
        <v>206</v>
      </c>
      <c r="C75" s="140">
        <v>12</v>
      </c>
      <c r="D75" s="118" t="s">
        <v>227</v>
      </c>
      <c r="E75" s="140" t="s">
        <v>192</v>
      </c>
      <c r="F75" s="101"/>
      <c r="G75" s="101">
        <f>G76</f>
        <v>0</v>
      </c>
    </row>
    <row r="76" spans="1:8" ht="15.75" hidden="1">
      <c r="A76" s="129" t="s">
        <v>281</v>
      </c>
      <c r="B76" s="140" t="s">
        <v>206</v>
      </c>
      <c r="C76" s="140">
        <v>12</v>
      </c>
      <c r="D76" s="118" t="s">
        <v>219</v>
      </c>
      <c r="E76" s="140" t="s">
        <v>192</v>
      </c>
      <c r="F76" s="101"/>
      <c r="G76" s="101">
        <f>G77</f>
        <v>0</v>
      </c>
    </row>
    <row r="77" spans="1:8" ht="21" hidden="1" customHeight="1">
      <c r="A77" s="98" t="s">
        <v>282</v>
      </c>
      <c r="B77" s="140" t="s">
        <v>206</v>
      </c>
      <c r="C77" s="140">
        <v>12</v>
      </c>
      <c r="D77" s="141" t="s">
        <v>283</v>
      </c>
      <c r="E77" s="140" t="s">
        <v>192</v>
      </c>
      <c r="F77" s="101"/>
      <c r="G77" s="101">
        <f>G78</f>
        <v>0</v>
      </c>
    </row>
    <row r="78" spans="1:8" ht="60.75" hidden="1" customHeight="1">
      <c r="A78" s="98" t="s">
        <v>263</v>
      </c>
      <c r="B78" s="140" t="s">
        <v>206</v>
      </c>
      <c r="C78" s="140">
        <v>12</v>
      </c>
      <c r="D78" s="118" t="s">
        <v>284</v>
      </c>
      <c r="E78" s="118">
        <v>244</v>
      </c>
      <c r="F78" s="101"/>
      <c r="G78" s="101"/>
    </row>
    <row r="79" spans="1:8" ht="60.75" hidden="1" customHeight="1">
      <c r="A79" s="92" t="s">
        <v>265</v>
      </c>
      <c r="B79" s="93" t="s">
        <v>206</v>
      </c>
      <c r="C79" s="93" t="s">
        <v>258</v>
      </c>
      <c r="D79" s="93" t="s">
        <v>191</v>
      </c>
      <c r="E79" s="93" t="s">
        <v>192</v>
      </c>
      <c r="F79" s="94">
        <f t="shared" ref="F79:G81" si="5">F80</f>
        <v>0</v>
      </c>
      <c r="G79" s="97">
        <f t="shared" si="5"/>
        <v>0</v>
      </c>
    </row>
    <row r="80" spans="1:8" ht="60.75" hidden="1" customHeight="1">
      <c r="A80" s="92" t="s">
        <v>377</v>
      </c>
      <c r="B80" s="93" t="s">
        <v>206</v>
      </c>
      <c r="C80" s="93" t="s">
        <v>258</v>
      </c>
      <c r="D80" s="93" t="s">
        <v>267</v>
      </c>
      <c r="E80" s="93" t="s">
        <v>192</v>
      </c>
      <c r="F80" s="94">
        <f t="shared" si="5"/>
        <v>0</v>
      </c>
      <c r="G80" s="97">
        <f t="shared" si="5"/>
        <v>0</v>
      </c>
    </row>
    <row r="81" spans="1:7" ht="60.75" hidden="1" customHeight="1">
      <c r="A81" s="98" t="s">
        <v>268</v>
      </c>
      <c r="B81" s="140" t="s">
        <v>206</v>
      </c>
      <c r="C81" s="140" t="s">
        <v>258</v>
      </c>
      <c r="D81" s="118" t="s">
        <v>269</v>
      </c>
      <c r="E81" s="140" t="s">
        <v>192</v>
      </c>
      <c r="F81" s="101">
        <f t="shared" si="5"/>
        <v>0</v>
      </c>
      <c r="G81" s="101">
        <f t="shared" si="5"/>
        <v>0</v>
      </c>
    </row>
    <row r="82" spans="1:7" ht="60.75" hidden="1" customHeight="1">
      <c r="A82" s="98" t="s">
        <v>270</v>
      </c>
      <c r="B82" s="140" t="s">
        <v>206</v>
      </c>
      <c r="C82" s="140" t="s">
        <v>258</v>
      </c>
      <c r="D82" s="118" t="s">
        <v>271</v>
      </c>
      <c r="E82" s="140" t="s">
        <v>192</v>
      </c>
      <c r="F82" s="101">
        <f>F83+F84+F86+F88</f>
        <v>0</v>
      </c>
      <c r="G82" s="101">
        <v>0</v>
      </c>
    </row>
    <row r="83" spans="1:7" ht="60.75" hidden="1" customHeight="1">
      <c r="A83" s="98" t="s">
        <v>272</v>
      </c>
      <c r="B83" s="140" t="s">
        <v>206</v>
      </c>
      <c r="C83" s="140" t="s">
        <v>258</v>
      </c>
      <c r="D83" s="118" t="s">
        <v>273</v>
      </c>
      <c r="E83" s="140" t="s">
        <v>192</v>
      </c>
      <c r="F83" s="101">
        <v>0</v>
      </c>
      <c r="G83" s="101">
        <v>0</v>
      </c>
    </row>
    <row r="84" spans="1:7" ht="60.75" hidden="1" customHeight="1">
      <c r="A84" s="98" t="s">
        <v>274</v>
      </c>
      <c r="B84" s="140" t="s">
        <v>206</v>
      </c>
      <c r="C84" s="140" t="s">
        <v>258</v>
      </c>
      <c r="D84" s="118" t="s">
        <v>275</v>
      </c>
      <c r="E84" s="140" t="s">
        <v>192</v>
      </c>
      <c r="F84" s="101">
        <v>0</v>
      </c>
      <c r="G84" s="101">
        <v>0</v>
      </c>
    </row>
    <row r="85" spans="1:7" ht="60.75" hidden="1" customHeight="1">
      <c r="A85" s="98" t="s">
        <v>263</v>
      </c>
      <c r="B85" s="140" t="s">
        <v>206</v>
      </c>
      <c r="C85" s="140" t="s">
        <v>258</v>
      </c>
      <c r="D85" s="118" t="s">
        <v>275</v>
      </c>
      <c r="E85" s="118">
        <v>244</v>
      </c>
      <c r="F85" s="101">
        <v>0</v>
      </c>
      <c r="G85" s="101">
        <v>0</v>
      </c>
    </row>
    <row r="86" spans="1:7" ht="60.75" hidden="1" customHeight="1">
      <c r="A86" s="98" t="s">
        <v>276</v>
      </c>
      <c r="B86" s="140" t="s">
        <v>206</v>
      </c>
      <c r="C86" s="140" t="s">
        <v>258</v>
      </c>
      <c r="D86" s="118" t="s">
        <v>277</v>
      </c>
      <c r="E86" s="140" t="s">
        <v>192</v>
      </c>
      <c r="F86" s="101">
        <f>F87</f>
        <v>0</v>
      </c>
      <c r="G86" s="101">
        <f>G87</f>
        <v>0</v>
      </c>
    </row>
    <row r="87" spans="1:7" ht="60.75" hidden="1" customHeight="1">
      <c r="A87" s="98" t="s">
        <v>263</v>
      </c>
      <c r="B87" s="140" t="s">
        <v>206</v>
      </c>
      <c r="C87" s="140" t="s">
        <v>258</v>
      </c>
      <c r="D87" s="118" t="s">
        <v>278</v>
      </c>
      <c r="E87" s="118">
        <v>244</v>
      </c>
      <c r="F87" s="101">
        <v>0</v>
      </c>
      <c r="G87" s="101">
        <v>0</v>
      </c>
    </row>
    <row r="88" spans="1:7" ht="60.75" hidden="1" customHeight="1">
      <c r="A88" s="129" t="s">
        <v>279</v>
      </c>
      <c r="B88" s="140" t="s">
        <v>206</v>
      </c>
      <c r="C88" s="140" t="s">
        <v>258</v>
      </c>
      <c r="D88" s="141" t="s">
        <v>280</v>
      </c>
      <c r="E88" s="140" t="s">
        <v>192</v>
      </c>
      <c r="F88" s="101">
        <f>F89</f>
        <v>0</v>
      </c>
      <c r="G88" s="101">
        <f>G89</f>
        <v>0</v>
      </c>
    </row>
    <row r="89" spans="1:7" ht="60.75" hidden="1" customHeight="1">
      <c r="A89" s="98" t="s">
        <v>263</v>
      </c>
      <c r="B89" s="140" t="s">
        <v>206</v>
      </c>
      <c r="C89" s="140" t="s">
        <v>258</v>
      </c>
      <c r="D89" s="118" t="s">
        <v>280</v>
      </c>
      <c r="E89" s="140" t="s">
        <v>244</v>
      </c>
      <c r="F89" s="101">
        <v>0</v>
      </c>
      <c r="G89" s="101">
        <v>0</v>
      </c>
    </row>
    <row r="90" spans="1:7" ht="60.75" hidden="1" customHeight="1">
      <c r="A90" s="125" t="s">
        <v>281</v>
      </c>
      <c r="B90" s="142" t="s">
        <v>206</v>
      </c>
      <c r="C90" s="142">
        <v>12</v>
      </c>
      <c r="D90" s="115" t="s">
        <v>219</v>
      </c>
      <c r="E90" s="142" t="s">
        <v>192</v>
      </c>
      <c r="F90" s="116">
        <f>F91</f>
        <v>0</v>
      </c>
      <c r="G90" s="116">
        <f>G91</f>
        <v>0</v>
      </c>
    </row>
    <row r="91" spans="1:7" ht="60.75" hidden="1" customHeight="1">
      <c r="A91" s="98" t="s">
        <v>282</v>
      </c>
      <c r="B91" s="140" t="s">
        <v>206</v>
      </c>
      <c r="C91" s="140">
        <v>12</v>
      </c>
      <c r="D91" s="141" t="s">
        <v>283</v>
      </c>
      <c r="E91" s="140" t="s">
        <v>192</v>
      </c>
      <c r="F91" s="101">
        <f>F92</f>
        <v>0</v>
      </c>
      <c r="G91" s="101">
        <f>G92</f>
        <v>0</v>
      </c>
    </row>
    <row r="92" spans="1:7" ht="60.75" hidden="1" customHeight="1">
      <c r="A92" s="98" t="s">
        <v>263</v>
      </c>
      <c r="B92" s="140" t="s">
        <v>206</v>
      </c>
      <c r="C92" s="140">
        <v>12</v>
      </c>
      <c r="D92" s="118" t="s">
        <v>284</v>
      </c>
      <c r="E92" s="118">
        <v>244</v>
      </c>
      <c r="F92" s="101">
        <v>0</v>
      </c>
      <c r="G92" s="101">
        <v>0</v>
      </c>
    </row>
    <row r="93" spans="1:7" ht="27" hidden="1" customHeight="1">
      <c r="A93" s="96" t="s">
        <v>285</v>
      </c>
      <c r="B93" s="142" t="s">
        <v>286</v>
      </c>
      <c r="C93" s="142" t="s">
        <v>190</v>
      </c>
      <c r="D93" s="115" t="s">
        <v>191</v>
      </c>
      <c r="E93" s="142" t="s">
        <v>192</v>
      </c>
      <c r="F93" s="116">
        <f>F101</f>
        <v>0</v>
      </c>
      <c r="G93" s="116">
        <f>G101</f>
        <v>0</v>
      </c>
    </row>
    <row r="94" spans="1:7" ht="28.5" hidden="1" customHeight="1">
      <c r="A94" s="96" t="s">
        <v>287</v>
      </c>
      <c r="B94" s="142" t="s">
        <v>286</v>
      </c>
      <c r="C94" s="142" t="s">
        <v>194</v>
      </c>
      <c r="D94" s="115" t="s">
        <v>191</v>
      </c>
      <c r="E94" s="142" t="s">
        <v>192</v>
      </c>
      <c r="F94" s="116"/>
      <c r="G94" s="173">
        <f>G95</f>
        <v>0</v>
      </c>
    </row>
    <row r="95" spans="1:7" ht="63" hidden="1">
      <c r="A95" s="92" t="s">
        <v>378</v>
      </c>
      <c r="B95" s="99" t="s">
        <v>286</v>
      </c>
      <c r="C95" s="99" t="s">
        <v>194</v>
      </c>
      <c r="D95" s="99" t="s">
        <v>289</v>
      </c>
      <c r="E95" s="99" t="s">
        <v>192</v>
      </c>
      <c r="F95" s="124"/>
      <c r="G95" s="124">
        <f>G96</f>
        <v>0</v>
      </c>
    </row>
    <row r="96" spans="1:7" ht="63" hidden="1">
      <c r="A96" s="98" t="s">
        <v>379</v>
      </c>
      <c r="B96" s="140" t="s">
        <v>286</v>
      </c>
      <c r="C96" s="140" t="s">
        <v>194</v>
      </c>
      <c r="D96" s="118" t="s">
        <v>291</v>
      </c>
      <c r="E96" s="140" t="s">
        <v>192</v>
      </c>
      <c r="F96" s="101"/>
      <c r="G96" s="101">
        <f>G97</f>
        <v>0</v>
      </c>
    </row>
    <row r="97" spans="1:9" ht="63" hidden="1">
      <c r="A97" s="98" t="s">
        <v>292</v>
      </c>
      <c r="B97" s="140" t="s">
        <v>286</v>
      </c>
      <c r="C97" s="140" t="s">
        <v>194</v>
      </c>
      <c r="D97" s="118" t="s">
        <v>293</v>
      </c>
      <c r="E97" s="140" t="s">
        <v>192</v>
      </c>
      <c r="F97" s="101"/>
      <c r="G97" s="101">
        <f>G98</f>
        <v>0</v>
      </c>
    </row>
    <row r="98" spans="1:9" ht="47.25" hidden="1">
      <c r="A98" s="98" t="s">
        <v>294</v>
      </c>
      <c r="B98" s="140" t="s">
        <v>286</v>
      </c>
      <c r="C98" s="140" t="s">
        <v>194</v>
      </c>
      <c r="D98" s="118" t="s">
        <v>297</v>
      </c>
      <c r="E98" s="140" t="s">
        <v>192</v>
      </c>
      <c r="F98" s="101"/>
      <c r="G98" s="101">
        <f>G99+G100</f>
        <v>0</v>
      </c>
    </row>
    <row r="99" spans="1:9" ht="31.5" hidden="1">
      <c r="A99" s="98" t="s">
        <v>263</v>
      </c>
      <c r="B99" s="140" t="s">
        <v>286</v>
      </c>
      <c r="C99" s="140" t="s">
        <v>194</v>
      </c>
      <c r="D99" s="118" t="s">
        <v>297</v>
      </c>
      <c r="E99" s="118">
        <v>244</v>
      </c>
      <c r="F99" s="101"/>
      <c r="G99" s="101"/>
    </row>
    <row r="100" spans="1:9" ht="59.25" hidden="1" customHeight="1">
      <c r="A100" s="98" t="s">
        <v>296</v>
      </c>
      <c r="B100" s="140" t="s">
        <v>286</v>
      </c>
      <c r="C100" s="140" t="s">
        <v>194</v>
      </c>
      <c r="D100" s="118" t="s">
        <v>297</v>
      </c>
      <c r="E100" s="118">
        <v>810</v>
      </c>
      <c r="F100" s="101"/>
      <c r="G100" s="101"/>
    </row>
    <row r="101" spans="1:9" ht="59.25" hidden="1" customHeight="1">
      <c r="A101" s="96" t="s">
        <v>287</v>
      </c>
      <c r="B101" s="142" t="s">
        <v>286</v>
      </c>
      <c r="C101" s="142" t="s">
        <v>194</v>
      </c>
      <c r="D101" s="115" t="s">
        <v>191</v>
      </c>
      <c r="E101" s="142" t="s">
        <v>192</v>
      </c>
      <c r="F101" s="173">
        <f t="shared" ref="F101:G105" si="6">F102</f>
        <v>0</v>
      </c>
      <c r="G101" s="101">
        <f t="shared" si="6"/>
        <v>0</v>
      </c>
    </row>
    <row r="102" spans="1:9" ht="59.25" hidden="1" customHeight="1">
      <c r="A102" s="92" t="s">
        <v>288</v>
      </c>
      <c r="B102" s="99" t="s">
        <v>286</v>
      </c>
      <c r="C102" s="99" t="s">
        <v>194</v>
      </c>
      <c r="D102" s="99" t="s">
        <v>289</v>
      </c>
      <c r="E102" s="99" t="s">
        <v>192</v>
      </c>
      <c r="F102" s="124">
        <f t="shared" si="6"/>
        <v>0</v>
      </c>
      <c r="G102" s="101">
        <f t="shared" si="6"/>
        <v>0</v>
      </c>
    </row>
    <row r="103" spans="1:9" ht="59.25" hidden="1" customHeight="1">
      <c r="A103" s="98" t="s">
        <v>380</v>
      </c>
      <c r="B103" s="140" t="s">
        <v>286</v>
      </c>
      <c r="C103" s="140" t="s">
        <v>194</v>
      </c>
      <c r="D103" s="118" t="s">
        <v>291</v>
      </c>
      <c r="E103" s="140" t="s">
        <v>192</v>
      </c>
      <c r="F103" s="101">
        <f t="shared" si="6"/>
        <v>0</v>
      </c>
      <c r="G103" s="101">
        <f t="shared" si="6"/>
        <v>0</v>
      </c>
      <c r="H103" s="77"/>
      <c r="I103" s="77"/>
    </row>
    <row r="104" spans="1:9" ht="59.25" hidden="1" customHeight="1">
      <c r="A104" s="98" t="s">
        <v>292</v>
      </c>
      <c r="B104" s="140" t="s">
        <v>286</v>
      </c>
      <c r="C104" s="140" t="s">
        <v>194</v>
      </c>
      <c r="D104" s="118" t="s">
        <v>293</v>
      </c>
      <c r="E104" s="140" t="s">
        <v>192</v>
      </c>
      <c r="F104" s="101">
        <f t="shared" si="6"/>
        <v>0</v>
      </c>
      <c r="G104" s="101">
        <f t="shared" si="6"/>
        <v>0</v>
      </c>
      <c r="H104" s="77"/>
      <c r="I104" s="77"/>
    </row>
    <row r="105" spans="1:9" ht="59.25" hidden="1" customHeight="1">
      <c r="A105" s="98" t="s">
        <v>294</v>
      </c>
      <c r="B105" s="140" t="s">
        <v>286</v>
      </c>
      <c r="C105" s="140" t="s">
        <v>194</v>
      </c>
      <c r="D105" s="118" t="s">
        <v>297</v>
      </c>
      <c r="E105" s="140" t="s">
        <v>192</v>
      </c>
      <c r="F105" s="101">
        <f t="shared" si="6"/>
        <v>0</v>
      </c>
      <c r="G105" s="101">
        <f t="shared" si="6"/>
        <v>0</v>
      </c>
      <c r="H105" s="77"/>
      <c r="I105" s="77"/>
    </row>
    <row r="106" spans="1:9" ht="59.25" hidden="1" customHeight="1">
      <c r="A106" s="98" t="s">
        <v>263</v>
      </c>
      <c r="B106" s="140" t="s">
        <v>286</v>
      </c>
      <c r="C106" s="140" t="s">
        <v>194</v>
      </c>
      <c r="D106" s="118" t="s">
        <v>297</v>
      </c>
      <c r="E106" s="118">
        <v>244</v>
      </c>
      <c r="F106" s="101">
        <v>0</v>
      </c>
      <c r="G106" s="101">
        <v>0</v>
      </c>
      <c r="H106" s="77"/>
      <c r="I106" s="77"/>
    </row>
    <row r="107" spans="1:9" ht="33" customHeight="1">
      <c r="A107" s="96" t="s">
        <v>298</v>
      </c>
      <c r="B107" s="142" t="s">
        <v>286</v>
      </c>
      <c r="C107" s="142" t="s">
        <v>248</v>
      </c>
      <c r="D107" s="115" t="s">
        <v>191</v>
      </c>
      <c r="E107" s="142" t="s">
        <v>192</v>
      </c>
      <c r="F107" s="116">
        <f>F108</f>
        <v>1989</v>
      </c>
      <c r="G107" s="116">
        <f>G108</f>
        <v>1993.7</v>
      </c>
      <c r="H107" s="77"/>
      <c r="I107" s="77"/>
    </row>
    <row r="108" spans="1:9" ht="75" customHeight="1">
      <c r="A108" s="144" t="s">
        <v>299</v>
      </c>
      <c r="B108" s="93" t="s">
        <v>286</v>
      </c>
      <c r="C108" s="93" t="s">
        <v>248</v>
      </c>
      <c r="D108" s="93" t="s">
        <v>289</v>
      </c>
      <c r="E108" s="93" t="s">
        <v>192</v>
      </c>
      <c r="F108" s="94">
        <f>F109+F117</f>
        <v>1989</v>
      </c>
      <c r="G108" s="94">
        <f>G109+G117</f>
        <v>1993.7</v>
      </c>
      <c r="H108" s="77"/>
      <c r="I108" s="77"/>
    </row>
    <row r="109" spans="1:9" ht="47.25">
      <c r="A109" s="98" t="s">
        <v>300</v>
      </c>
      <c r="B109" s="140" t="s">
        <v>286</v>
      </c>
      <c r="C109" s="140" t="s">
        <v>248</v>
      </c>
      <c r="D109" s="118" t="s">
        <v>301</v>
      </c>
      <c r="E109" s="140" t="s">
        <v>192</v>
      </c>
      <c r="F109" s="101">
        <f>F110+F130+F131+F132</f>
        <v>323.3</v>
      </c>
      <c r="G109" s="101">
        <f>G111+G130+G131+G132</f>
        <v>342.7</v>
      </c>
      <c r="H109" s="77"/>
      <c r="I109" s="77"/>
    </row>
    <row r="110" spans="1:9" ht="31.5">
      <c r="A110" s="98" t="s">
        <v>302</v>
      </c>
      <c r="B110" s="140" t="s">
        <v>286</v>
      </c>
      <c r="C110" s="140" t="s">
        <v>248</v>
      </c>
      <c r="D110" s="118" t="s">
        <v>303</v>
      </c>
      <c r="E110" s="140" t="s">
        <v>192</v>
      </c>
      <c r="F110" s="101">
        <f>F111</f>
        <v>323.3</v>
      </c>
      <c r="G110" s="101">
        <f>G111</f>
        <v>342.7</v>
      </c>
      <c r="H110" s="77"/>
      <c r="I110" s="77"/>
    </row>
    <row r="111" spans="1:9" ht="31.5">
      <c r="A111" s="98" t="s">
        <v>304</v>
      </c>
      <c r="B111" s="140" t="s">
        <v>286</v>
      </c>
      <c r="C111" s="140" t="s">
        <v>248</v>
      </c>
      <c r="D111" s="118" t="s">
        <v>305</v>
      </c>
      <c r="E111" s="140" t="s">
        <v>192</v>
      </c>
      <c r="F111" s="101">
        <f>F112</f>
        <v>323.3</v>
      </c>
      <c r="G111" s="101">
        <f>G112</f>
        <v>342.7</v>
      </c>
      <c r="H111" s="77"/>
      <c r="I111" s="77"/>
    </row>
    <row r="112" spans="1:9" ht="51.75" customHeight="1">
      <c r="A112" s="98" t="s">
        <v>263</v>
      </c>
      <c r="B112" s="140" t="s">
        <v>286</v>
      </c>
      <c r="C112" s="140" t="s">
        <v>248</v>
      </c>
      <c r="D112" s="118" t="s">
        <v>305</v>
      </c>
      <c r="E112" s="118">
        <v>244</v>
      </c>
      <c r="F112" s="101">
        <v>323.3</v>
      </c>
      <c r="G112" s="101">
        <v>342.7</v>
      </c>
      <c r="H112" s="77"/>
      <c r="I112" s="77"/>
    </row>
    <row r="113" spans="1:9" ht="31.5">
      <c r="A113" s="98" t="s">
        <v>613</v>
      </c>
      <c r="B113" s="140" t="s">
        <v>286</v>
      </c>
      <c r="C113" s="140" t="s">
        <v>248</v>
      </c>
      <c r="D113" s="118" t="s">
        <v>307</v>
      </c>
      <c r="E113" s="140" t="s">
        <v>192</v>
      </c>
      <c r="F113" s="101"/>
      <c r="G113" s="101">
        <f>G114</f>
        <v>0</v>
      </c>
      <c r="H113" s="77"/>
      <c r="I113" s="77"/>
    </row>
    <row r="114" spans="1:9" ht="31.5">
      <c r="A114" s="98" t="s">
        <v>308</v>
      </c>
      <c r="B114" s="140" t="s">
        <v>286</v>
      </c>
      <c r="C114" s="140" t="s">
        <v>248</v>
      </c>
      <c r="D114" s="118" t="s">
        <v>309</v>
      </c>
      <c r="E114" s="140" t="s">
        <v>192</v>
      </c>
      <c r="F114" s="101"/>
      <c r="G114" s="101">
        <f>G115</f>
        <v>0</v>
      </c>
      <c r="H114" s="77"/>
      <c r="I114" s="77"/>
    </row>
    <row r="115" spans="1:9" ht="15.75">
      <c r="A115" s="98" t="s">
        <v>310</v>
      </c>
      <c r="B115" s="140" t="s">
        <v>286</v>
      </c>
      <c r="C115" s="140" t="s">
        <v>248</v>
      </c>
      <c r="D115" s="118" t="s">
        <v>311</v>
      </c>
      <c r="E115" s="140" t="s">
        <v>192</v>
      </c>
      <c r="F115" s="101"/>
      <c r="G115" s="101">
        <f>G116</f>
        <v>0</v>
      </c>
      <c r="H115" s="77"/>
      <c r="I115" s="77"/>
    </row>
    <row r="116" spans="1:9" ht="31.5">
      <c r="A116" s="98" t="s">
        <v>263</v>
      </c>
      <c r="B116" s="140" t="s">
        <v>286</v>
      </c>
      <c r="C116" s="140" t="s">
        <v>248</v>
      </c>
      <c r="D116" s="118" t="s">
        <v>311</v>
      </c>
      <c r="E116" s="118">
        <v>244</v>
      </c>
      <c r="F116" s="101"/>
      <c r="G116" s="101"/>
      <c r="H116" s="77"/>
      <c r="I116" s="77"/>
    </row>
    <row r="117" spans="1:9" ht="31.5">
      <c r="A117" s="98" t="s">
        <v>312</v>
      </c>
      <c r="B117" s="140" t="s">
        <v>286</v>
      </c>
      <c r="C117" s="140" t="s">
        <v>248</v>
      </c>
      <c r="D117" s="118" t="s">
        <v>313</v>
      </c>
      <c r="E117" s="140" t="s">
        <v>192</v>
      </c>
      <c r="F117" s="101">
        <f>F118</f>
        <v>1665.7</v>
      </c>
      <c r="G117" s="101">
        <f>G118</f>
        <v>1651</v>
      </c>
      <c r="H117" s="77"/>
      <c r="I117" s="95"/>
    </row>
    <row r="118" spans="1:9" ht="47.25">
      <c r="A118" s="98" t="s">
        <v>314</v>
      </c>
      <c r="B118" s="140" t="s">
        <v>286</v>
      </c>
      <c r="C118" s="140" t="s">
        <v>248</v>
      </c>
      <c r="D118" s="118" t="s">
        <v>315</v>
      </c>
      <c r="E118" s="140" t="s">
        <v>192</v>
      </c>
      <c r="F118" s="101">
        <f>F121+F123+F125+F127</f>
        <v>1665.7</v>
      </c>
      <c r="G118" s="101">
        <f>G121+G123+G125+G127</f>
        <v>1651</v>
      </c>
      <c r="H118" s="77"/>
      <c r="I118" s="77"/>
    </row>
    <row r="119" spans="1:9" ht="24" customHeight="1">
      <c r="A119" s="98" t="s">
        <v>316</v>
      </c>
      <c r="B119" s="140" t="s">
        <v>286</v>
      </c>
      <c r="C119" s="140" t="s">
        <v>248</v>
      </c>
      <c r="D119" s="118" t="s">
        <v>317</v>
      </c>
      <c r="E119" s="140" t="s">
        <v>192</v>
      </c>
      <c r="F119" s="101"/>
      <c r="G119" s="101"/>
    </row>
    <row r="120" spans="1:9" ht="42" customHeight="1">
      <c r="A120" s="98" t="s">
        <v>263</v>
      </c>
      <c r="B120" s="140" t="s">
        <v>286</v>
      </c>
      <c r="C120" s="140" t="s">
        <v>248</v>
      </c>
      <c r="D120" s="118" t="s">
        <v>317</v>
      </c>
      <c r="E120" s="140" t="s">
        <v>244</v>
      </c>
      <c r="F120" s="101"/>
      <c r="G120" s="101"/>
    </row>
    <row r="121" spans="1:9" ht="31.5" customHeight="1">
      <c r="A121" s="98" t="s">
        <v>318</v>
      </c>
      <c r="B121" s="140" t="s">
        <v>286</v>
      </c>
      <c r="C121" s="140" t="s">
        <v>248</v>
      </c>
      <c r="D121" s="118" t="s">
        <v>319</v>
      </c>
      <c r="E121" s="140" t="s">
        <v>192</v>
      </c>
      <c r="F121" s="101">
        <f>F122</f>
        <v>250</v>
      </c>
      <c r="G121" s="101">
        <f>G122</f>
        <v>250</v>
      </c>
    </row>
    <row r="122" spans="1:9" ht="39.75" customHeight="1">
      <c r="A122" s="98" t="s">
        <v>263</v>
      </c>
      <c r="B122" s="140" t="s">
        <v>286</v>
      </c>
      <c r="C122" s="140" t="s">
        <v>248</v>
      </c>
      <c r="D122" s="118" t="s">
        <v>319</v>
      </c>
      <c r="E122" s="118">
        <v>244</v>
      </c>
      <c r="F122" s="101">
        <v>250</v>
      </c>
      <c r="G122" s="101">
        <v>250</v>
      </c>
    </row>
    <row r="123" spans="1:9" ht="46.5" customHeight="1">
      <c r="A123" s="98" t="s">
        <v>320</v>
      </c>
      <c r="B123" s="140" t="s">
        <v>286</v>
      </c>
      <c r="C123" s="140" t="s">
        <v>248</v>
      </c>
      <c r="D123" s="118" t="s">
        <v>321</v>
      </c>
      <c r="E123" s="140" t="s">
        <v>192</v>
      </c>
      <c r="F123" s="101">
        <f>F124</f>
        <v>600</v>
      </c>
      <c r="G123" s="101">
        <f>G124</f>
        <v>600</v>
      </c>
    </row>
    <row r="124" spans="1:9" ht="42" customHeight="1">
      <c r="A124" s="98" t="s">
        <v>263</v>
      </c>
      <c r="B124" s="140" t="s">
        <v>286</v>
      </c>
      <c r="C124" s="140" t="s">
        <v>248</v>
      </c>
      <c r="D124" s="118" t="s">
        <v>321</v>
      </c>
      <c r="E124" s="118">
        <v>244</v>
      </c>
      <c r="F124" s="101">
        <v>600</v>
      </c>
      <c r="G124" s="101">
        <v>600</v>
      </c>
    </row>
    <row r="125" spans="1:9" ht="31.5">
      <c r="A125" s="98" t="s">
        <v>322</v>
      </c>
      <c r="B125" s="140" t="s">
        <v>286</v>
      </c>
      <c r="C125" s="140" t="s">
        <v>248</v>
      </c>
      <c r="D125" s="118" t="s">
        <v>323</v>
      </c>
      <c r="E125" s="140" t="s">
        <v>192</v>
      </c>
      <c r="F125" s="101">
        <f>F126</f>
        <v>200</v>
      </c>
      <c r="G125" s="101">
        <f>G126</f>
        <v>200</v>
      </c>
    </row>
    <row r="126" spans="1:9" ht="42.75" customHeight="1">
      <c r="A126" s="98" t="s">
        <v>263</v>
      </c>
      <c r="B126" s="140" t="s">
        <v>286</v>
      </c>
      <c r="C126" s="140" t="s">
        <v>248</v>
      </c>
      <c r="D126" s="118" t="s">
        <v>323</v>
      </c>
      <c r="E126" s="118">
        <v>244</v>
      </c>
      <c r="F126" s="101">
        <v>200</v>
      </c>
      <c r="G126" s="101">
        <v>200</v>
      </c>
    </row>
    <row r="127" spans="1:9" ht="71.25" customHeight="1">
      <c r="A127" s="98" t="s">
        <v>381</v>
      </c>
      <c r="B127" s="140" t="s">
        <v>286</v>
      </c>
      <c r="C127" s="140" t="s">
        <v>248</v>
      </c>
      <c r="D127" s="118" t="s">
        <v>315</v>
      </c>
      <c r="E127" s="140" t="s">
        <v>192</v>
      </c>
      <c r="F127" s="101">
        <f>F128</f>
        <v>615.70000000000005</v>
      </c>
      <c r="G127" s="101">
        <f>G128</f>
        <v>601</v>
      </c>
    </row>
    <row r="128" spans="1:9" ht="33.75" customHeight="1">
      <c r="A128" s="98" t="s">
        <v>382</v>
      </c>
      <c r="B128" s="140" t="s">
        <v>286</v>
      </c>
      <c r="C128" s="140" t="s">
        <v>248</v>
      </c>
      <c r="D128" s="118" t="s">
        <v>325</v>
      </c>
      <c r="E128" s="140" t="s">
        <v>192</v>
      </c>
      <c r="F128" s="101">
        <f>F129</f>
        <v>615.70000000000005</v>
      </c>
      <c r="G128" s="101">
        <f>G129</f>
        <v>601</v>
      </c>
    </row>
    <row r="129" spans="1:7" ht="42.75" customHeight="1">
      <c r="A129" s="98" t="s">
        <v>263</v>
      </c>
      <c r="B129" s="140" t="s">
        <v>286</v>
      </c>
      <c r="C129" s="140" t="s">
        <v>248</v>
      </c>
      <c r="D129" s="118" t="s">
        <v>325</v>
      </c>
      <c r="E129" s="140">
        <v>244</v>
      </c>
      <c r="F129" s="101">
        <v>615.70000000000005</v>
      </c>
      <c r="G129" s="101">
        <v>601</v>
      </c>
    </row>
    <row r="130" spans="1:7" ht="42.75" hidden="1" customHeight="1">
      <c r="A130" s="98" t="s">
        <v>318</v>
      </c>
      <c r="B130" s="140" t="s">
        <v>286</v>
      </c>
      <c r="C130" s="140" t="s">
        <v>248</v>
      </c>
      <c r="D130" s="118" t="s">
        <v>319</v>
      </c>
      <c r="E130" s="140" t="s">
        <v>244</v>
      </c>
      <c r="F130" s="101">
        <v>0</v>
      </c>
      <c r="G130" s="101">
        <v>0</v>
      </c>
    </row>
    <row r="131" spans="1:7" ht="42.75" hidden="1" customHeight="1">
      <c r="A131" s="98" t="s">
        <v>383</v>
      </c>
      <c r="B131" s="140" t="s">
        <v>286</v>
      </c>
      <c r="C131" s="140" t="s">
        <v>248</v>
      </c>
      <c r="D131" s="118" t="s">
        <v>321</v>
      </c>
      <c r="E131" s="140" t="s">
        <v>244</v>
      </c>
      <c r="F131" s="101">
        <v>0</v>
      </c>
      <c r="G131" s="101">
        <v>0</v>
      </c>
    </row>
    <row r="132" spans="1:7" ht="42.75" hidden="1" customHeight="1">
      <c r="A132" s="98" t="s">
        <v>384</v>
      </c>
      <c r="B132" s="140" t="s">
        <v>286</v>
      </c>
      <c r="C132" s="140" t="s">
        <v>248</v>
      </c>
      <c r="D132" s="118" t="s">
        <v>385</v>
      </c>
      <c r="E132" s="140" t="s">
        <v>244</v>
      </c>
      <c r="F132" s="101">
        <v>0</v>
      </c>
      <c r="G132" s="101">
        <v>0</v>
      </c>
    </row>
    <row r="133" spans="1:7" ht="42.75" hidden="1" customHeight="1">
      <c r="A133" s="98" t="s">
        <v>382</v>
      </c>
      <c r="B133" s="140" t="s">
        <v>286</v>
      </c>
      <c r="C133" s="140" t="s">
        <v>248</v>
      </c>
      <c r="D133" s="118" t="s">
        <v>386</v>
      </c>
      <c r="E133" s="140" t="s">
        <v>244</v>
      </c>
      <c r="F133" s="101">
        <v>0</v>
      </c>
      <c r="G133" s="101">
        <v>0</v>
      </c>
    </row>
    <row r="134" spans="1:7" ht="31.5" customHeight="1">
      <c r="A134" s="96" t="s">
        <v>326</v>
      </c>
      <c r="B134" s="142" t="s">
        <v>327</v>
      </c>
      <c r="C134" s="142" t="s">
        <v>190</v>
      </c>
      <c r="D134" s="115" t="s">
        <v>191</v>
      </c>
      <c r="E134" s="142" t="s">
        <v>192</v>
      </c>
      <c r="F134" s="116">
        <f>F135</f>
        <v>572.5</v>
      </c>
      <c r="G134" s="116">
        <f>G135</f>
        <v>854.7</v>
      </c>
    </row>
    <row r="135" spans="1:7" ht="66" customHeight="1">
      <c r="A135" s="92" t="s">
        <v>328</v>
      </c>
      <c r="B135" s="93" t="s">
        <v>327</v>
      </c>
      <c r="C135" s="93" t="s">
        <v>189</v>
      </c>
      <c r="D135" s="93" t="s">
        <v>329</v>
      </c>
      <c r="E135" s="93" t="s">
        <v>192</v>
      </c>
      <c r="F135" s="94">
        <f>F136</f>
        <v>572.5</v>
      </c>
      <c r="G135" s="94">
        <f>G139+G142+G145+G149</f>
        <v>854.7</v>
      </c>
    </row>
    <row r="136" spans="1:7" ht="36.75" customHeight="1">
      <c r="A136" s="98" t="s">
        <v>330</v>
      </c>
      <c r="B136" s="140" t="s">
        <v>327</v>
      </c>
      <c r="C136" s="140" t="s">
        <v>189</v>
      </c>
      <c r="D136" s="118" t="s">
        <v>331</v>
      </c>
      <c r="E136" s="140" t="s">
        <v>192</v>
      </c>
      <c r="F136" s="101">
        <f>F137+F142</f>
        <v>572.5</v>
      </c>
      <c r="G136" s="101">
        <f>G137+G142</f>
        <v>537.1</v>
      </c>
    </row>
    <row r="137" spans="1:7" ht="38.25" customHeight="1">
      <c r="A137" s="98" t="s">
        <v>332</v>
      </c>
      <c r="B137" s="140" t="s">
        <v>327</v>
      </c>
      <c r="C137" s="140" t="s">
        <v>189</v>
      </c>
      <c r="D137" s="118" t="s">
        <v>333</v>
      </c>
      <c r="E137" s="140" t="s">
        <v>192</v>
      </c>
      <c r="F137" s="101">
        <f>F138</f>
        <v>566.6</v>
      </c>
      <c r="G137" s="101">
        <f>G138</f>
        <v>531.20000000000005</v>
      </c>
    </row>
    <row r="138" spans="1:7" ht="47.25">
      <c r="A138" s="98" t="s">
        <v>334</v>
      </c>
      <c r="B138" s="140" t="s">
        <v>327</v>
      </c>
      <c r="C138" s="140" t="s">
        <v>189</v>
      </c>
      <c r="D138" s="118" t="s">
        <v>335</v>
      </c>
      <c r="E138" s="140" t="s">
        <v>192</v>
      </c>
      <c r="F138" s="101">
        <f>F140+F141</f>
        <v>566.6</v>
      </c>
      <c r="G138" s="101">
        <f>G140+G141</f>
        <v>531.20000000000005</v>
      </c>
    </row>
    <row r="139" spans="1:7" ht="34.5" customHeight="1">
      <c r="A139" s="98" t="s">
        <v>336</v>
      </c>
      <c r="B139" s="140" t="s">
        <v>327</v>
      </c>
      <c r="C139" s="140" t="s">
        <v>189</v>
      </c>
      <c r="D139" s="118" t="s">
        <v>335</v>
      </c>
      <c r="E139" s="140" t="s">
        <v>337</v>
      </c>
      <c r="F139" s="101">
        <f>F140+F141</f>
        <v>566.6</v>
      </c>
      <c r="G139" s="101">
        <f>G140+G141</f>
        <v>531.20000000000005</v>
      </c>
    </row>
    <row r="140" spans="1:7" ht="35.25" customHeight="1">
      <c r="A140" s="98" t="s">
        <v>338</v>
      </c>
      <c r="B140" s="140" t="s">
        <v>327</v>
      </c>
      <c r="C140" s="140" t="s">
        <v>189</v>
      </c>
      <c r="D140" s="118" t="s">
        <v>335</v>
      </c>
      <c r="E140" s="118">
        <v>111</v>
      </c>
      <c r="F140" s="101">
        <v>395.5</v>
      </c>
      <c r="G140" s="107">
        <v>370.8</v>
      </c>
    </row>
    <row r="141" spans="1:7" ht="57" customHeight="1">
      <c r="A141" s="98" t="s">
        <v>339</v>
      </c>
      <c r="B141" s="140" t="s">
        <v>327</v>
      </c>
      <c r="C141" s="140" t="s">
        <v>189</v>
      </c>
      <c r="D141" s="118" t="s">
        <v>335</v>
      </c>
      <c r="E141" s="118">
        <v>119</v>
      </c>
      <c r="F141" s="101">
        <v>171.1</v>
      </c>
      <c r="G141" s="101">
        <v>160.4</v>
      </c>
    </row>
    <row r="142" spans="1:7" ht="55.5" customHeight="1">
      <c r="A142" s="98" t="s">
        <v>340</v>
      </c>
      <c r="B142" s="140" t="s">
        <v>327</v>
      </c>
      <c r="C142" s="140" t="s">
        <v>189</v>
      </c>
      <c r="D142" s="118" t="s">
        <v>341</v>
      </c>
      <c r="E142" s="140" t="s">
        <v>192</v>
      </c>
      <c r="F142" s="101">
        <f>F143+F144</f>
        <v>5.9</v>
      </c>
      <c r="G142" s="101">
        <f>G143+G144</f>
        <v>5.9</v>
      </c>
    </row>
    <row r="143" spans="1:7" ht="36" customHeight="1">
      <c r="A143" s="98" t="s">
        <v>263</v>
      </c>
      <c r="B143" s="140" t="s">
        <v>327</v>
      </c>
      <c r="C143" s="140" t="s">
        <v>189</v>
      </c>
      <c r="D143" s="118" t="s">
        <v>341</v>
      </c>
      <c r="E143" s="118">
        <v>244</v>
      </c>
      <c r="F143" s="101">
        <v>0</v>
      </c>
      <c r="G143" s="101">
        <v>0</v>
      </c>
    </row>
    <row r="144" spans="1:7" ht="38.25" customHeight="1">
      <c r="A144" s="98" t="s">
        <v>215</v>
      </c>
      <c r="B144" s="140" t="s">
        <v>327</v>
      </c>
      <c r="C144" s="140" t="s">
        <v>189</v>
      </c>
      <c r="D144" s="118" t="s">
        <v>341</v>
      </c>
      <c r="E144" s="118">
        <v>851</v>
      </c>
      <c r="F144" s="101">
        <v>5.9</v>
      </c>
      <c r="G144" s="101">
        <v>5.9</v>
      </c>
    </row>
    <row r="145" spans="1:64" ht="38.25" customHeight="1">
      <c r="A145" s="98" t="s">
        <v>387</v>
      </c>
      <c r="B145" s="140" t="s">
        <v>327</v>
      </c>
      <c r="C145" s="140" t="s">
        <v>189</v>
      </c>
      <c r="D145" s="118" t="s">
        <v>388</v>
      </c>
      <c r="E145" s="118"/>
      <c r="F145" s="101">
        <f t="shared" ref="F145:G147" si="7">F146</f>
        <v>0</v>
      </c>
      <c r="G145" s="101">
        <f t="shared" si="7"/>
        <v>315.60000000000002</v>
      </c>
    </row>
    <row r="146" spans="1:64" ht="38.25" customHeight="1">
      <c r="A146" s="98" t="s">
        <v>389</v>
      </c>
      <c r="B146" s="140" t="s">
        <v>327</v>
      </c>
      <c r="C146" s="140" t="s">
        <v>189</v>
      </c>
      <c r="D146" s="118" t="s">
        <v>388</v>
      </c>
      <c r="E146" s="118">
        <v>200</v>
      </c>
      <c r="F146" s="101">
        <f t="shared" si="7"/>
        <v>0</v>
      </c>
      <c r="G146" s="101">
        <f t="shared" si="7"/>
        <v>315.60000000000002</v>
      </c>
    </row>
    <row r="147" spans="1:64" ht="38.25" customHeight="1">
      <c r="A147" s="98" t="s">
        <v>390</v>
      </c>
      <c r="B147" s="140" t="s">
        <v>327</v>
      </c>
      <c r="C147" s="140" t="s">
        <v>189</v>
      </c>
      <c r="D147" s="118" t="s">
        <v>388</v>
      </c>
      <c r="E147" s="118">
        <v>240</v>
      </c>
      <c r="F147" s="101">
        <f t="shared" si="7"/>
        <v>0</v>
      </c>
      <c r="G147" s="101">
        <f t="shared" si="7"/>
        <v>315.60000000000002</v>
      </c>
    </row>
    <row r="148" spans="1:64" ht="38.25" customHeight="1">
      <c r="A148" s="98" t="s">
        <v>263</v>
      </c>
      <c r="B148" s="140" t="s">
        <v>327</v>
      </c>
      <c r="C148" s="140" t="s">
        <v>189</v>
      </c>
      <c r="D148" s="118" t="s">
        <v>388</v>
      </c>
      <c r="E148" s="118">
        <v>244</v>
      </c>
      <c r="F148" s="101">
        <v>0</v>
      </c>
      <c r="G148" s="101">
        <v>315.60000000000002</v>
      </c>
    </row>
    <row r="149" spans="1:64" ht="38.25" customHeight="1">
      <c r="A149" s="98" t="s">
        <v>391</v>
      </c>
      <c r="B149" s="140" t="s">
        <v>327</v>
      </c>
      <c r="C149" s="140" t="s">
        <v>189</v>
      </c>
      <c r="D149" s="118" t="s">
        <v>392</v>
      </c>
      <c r="E149" s="118"/>
      <c r="F149" s="101">
        <f t="shared" ref="F149:G151" si="8">F150</f>
        <v>0</v>
      </c>
      <c r="G149" s="101">
        <f t="shared" si="8"/>
        <v>2</v>
      </c>
    </row>
    <row r="150" spans="1:64" ht="38.25" customHeight="1">
      <c r="A150" s="98" t="s">
        <v>389</v>
      </c>
      <c r="B150" s="140" t="s">
        <v>327</v>
      </c>
      <c r="C150" s="140" t="s">
        <v>189</v>
      </c>
      <c r="D150" s="118" t="s">
        <v>392</v>
      </c>
      <c r="E150" s="118">
        <v>200</v>
      </c>
      <c r="F150" s="101">
        <f t="shared" si="8"/>
        <v>0</v>
      </c>
      <c r="G150" s="101">
        <f t="shared" si="8"/>
        <v>2</v>
      </c>
    </row>
    <row r="151" spans="1:64" ht="38.25" customHeight="1">
      <c r="A151" s="98" t="s">
        <v>390</v>
      </c>
      <c r="B151" s="140" t="s">
        <v>327</v>
      </c>
      <c r="C151" s="140" t="s">
        <v>189</v>
      </c>
      <c r="D151" s="118" t="s">
        <v>392</v>
      </c>
      <c r="E151" s="118">
        <v>240</v>
      </c>
      <c r="F151" s="101">
        <f t="shared" si="8"/>
        <v>0</v>
      </c>
      <c r="G151" s="101">
        <f t="shared" si="8"/>
        <v>2</v>
      </c>
    </row>
    <row r="152" spans="1:64" ht="38.25" customHeight="1">
      <c r="A152" s="98" t="s">
        <v>263</v>
      </c>
      <c r="B152" s="140" t="s">
        <v>327</v>
      </c>
      <c r="C152" s="140" t="s">
        <v>189</v>
      </c>
      <c r="D152" s="118" t="s">
        <v>392</v>
      </c>
      <c r="E152" s="118">
        <v>244</v>
      </c>
      <c r="F152" s="101">
        <v>0</v>
      </c>
      <c r="G152" s="101">
        <v>2</v>
      </c>
    </row>
    <row r="153" spans="1:64" ht="23.25" customHeight="1">
      <c r="A153" s="96" t="s">
        <v>342</v>
      </c>
      <c r="B153" s="142">
        <v>10</v>
      </c>
      <c r="C153" s="142" t="s">
        <v>190</v>
      </c>
      <c r="D153" s="115" t="s">
        <v>191</v>
      </c>
      <c r="E153" s="142" t="s">
        <v>192</v>
      </c>
      <c r="F153" s="116">
        <f>F154+F159</f>
        <v>494</v>
      </c>
      <c r="G153" s="116">
        <f>G154+G159</f>
        <v>494</v>
      </c>
    </row>
    <row r="154" spans="1:64" ht="23.45" customHeight="1">
      <c r="A154" s="96" t="s">
        <v>343</v>
      </c>
      <c r="B154" s="142">
        <v>10</v>
      </c>
      <c r="C154" s="142" t="s">
        <v>189</v>
      </c>
      <c r="D154" s="115" t="s">
        <v>191</v>
      </c>
      <c r="E154" s="142" t="s">
        <v>192</v>
      </c>
      <c r="F154" s="116">
        <f t="shared" ref="F154:G157" si="9">F155</f>
        <v>494</v>
      </c>
      <c r="G154" s="116">
        <f t="shared" si="9"/>
        <v>494</v>
      </c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</row>
    <row r="155" spans="1:64" ht="27" customHeight="1">
      <c r="A155" s="98" t="s">
        <v>259</v>
      </c>
      <c r="B155" s="140">
        <v>10</v>
      </c>
      <c r="C155" s="140" t="s">
        <v>189</v>
      </c>
      <c r="D155" s="118" t="s">
        <v>227</v>
      </c>
      <c r="E155" s="140" t="s">
        <v>192</v>
      </c>
      <c r="F155" s="101">
        <f t="shared" si="9"/>
        <v>494</v>
      </c>
      <c r="G155" s="101">
        <f t="shared" si="9"/>
        <v>494</v>
      </c>
    </row>
    <row r="156" spans="1:64" ht="30" customHeight="1">
      <c r="A156" s="98" t="s">
        <v>281</v>
      </c>
      <c r="B156" s="140">
        <v>10</v>
      </c>
      <c r="C156" s="140" t="s">
        <v>189</v>
      </c>
      <c r="D156" s="118" t="s">
        <v>219</v>
      </c>
      <c r="E156" s="140" t="s">
        <v>192</v>
      </c>
      <c r="F156" s="101">
        <f t="shared" si="9"/>
        <v>494</v>
      </c>
      <c r="G156" s="101">
        <f t="shared" si="9"/>
        <v>494</v>
      </c>
    </row>
    <row r="157" spans="1:64" ht="39.75" customHeight="1">
      <c r="A157" s="129" t="s">
        <v>344</v>
      </c>
      <c r="B157" s="140">
        <v>10</v>
      </c>
      <c r="C157" s="140" t="s">
        <v>189</v>
      </c>
      <c r="D157" s="118" t="s">
        <v>345</v>
      </c>
      <c r="E157" s="140" t="s">
        <v>192</v>
      </c>
      <c r="F157" s="101">
        <f t="shared" si="9"/>
        <v>494</v>
      </c>
      <c r="G157" s="101">
        <f t="shared" si="9"/>
        <v>494</v>
      </c>
    </row>
    <row r="158" spans="1:64" ht="34.5" customHeight="1">
      <c r="A158" s="129" t="s">
        <v>346</v>
      </c>
      <c r="B158" s="145">
        <v>10</v>
      </c>
      <c r="C158" s="140" t="s">
        <v>189</v>
      </c>
      <c r="D158" s="146" t="s">
        <v>345</v>
      </c>
      <c r="E158" s="146">
        <v>312</v>
      </c>
      <c r="F158" s="135">
        <v>494</v>
      </c>
      <c r="G158" s="101">
        <v>494</v>
      </c>
    </row>
    <row r="159" spans="1:64" ht="34.5" hidden="1" customHeight="1">
      <c r="A159" s="125" t="s">
        <v>347</v>
      </c>
      <c r="B159" s="147" t="s">
        <v>348</v>
      </c>
      <c r="C159" s="142" t="s">
        <v>248</v>
      </c>
      <c r="D159" s="148" t="s">
        <v>191</v>
      </c>
      <c r="E159" s="147" t="s">
        <v>192</v>
      </c>
      <c r="F159" s="116">
        <f t="shared" ref="F159:G161" si="10">F160</f>
        <v>0</v>
      </c>
      <c r="G159" s="101">
        <f t="shared" si="10"/>
        <v>0</v>
      </c>
    </row>
    <row r="160" spans="1:64" ht="34.5" hidden="1" customHeight="1">
      <c r="A160" s="129" t="s">
        <v>349</v>
      </c>
      <c r="B160" s="145" t="s">
        <v>348</v>
      </c>
      <c r="C160" s="140" t="s">
        <v>248</v>
      </c>
      <c r="D160" s="146" t="s">
        <v>227</v>
      </c>
      <c r="E160" s="145" t="s">
        <v>192</v>
      </c>
      <c r="F160" s="101">
        <f t="shared" si="10"/>
        <v>0</v>
      </c>
      <c r="G160" s="101">
        <f t="shared" si="10"/>
        <v>0</v>
      </c>
    </row>
    <row r="161" spans="1:7" ht="34.5" hidden="1" customHeight="1">
      <c r="A161" s="129" t="s">
        <v>281</v>
      </c>
      <c r="B161" s="145" t="s">
        <v>348</v>
      </c>
      <c r="C161" s="140" t="s">
        <v>248</v>
      </c>
      <c r="D161" s="146" t="s">
        <v>219</v>
      </c>
      <c r="E161" s="145" t="s">
        <v>192</v>
      </c>
      <c r="F161" s="101">
        <f t="shared" si="10"/>
        <v>0</v>
      </c>
      <c r="G161" s="101">
        <f t="shared" si="10"/>
        <v>0</v>
      </c>
    </row>
    <row r="162" spans="1:7" ht="34.5" hidden="1" customHeight="1">
      <c r="A162" s="129" t="s">
        <v>350</v>
      </c>
      <c r="B162" s="145" t="s">
        <v>348</v>
      </c>
      <c r="C162" s="140" t="s">
        <v>248</v>
      </c>
      <c r="D162" s="146" t="s">
        <v>351</v>
      </c>
      <c r="E162" s="145" t="s">
        <v>352</v>
      </c>
      <c r="F162" s="101"/>
      <c r="G162" s="101"/>
    </row>
    <row r="163" spans="1:7" ht="34.5" hidden="1" customHeight="1">
      <c r="A163" s="174" t="s">
        <v>347</v>
      </c>
      <c r="B163" s="147" t="s">
        <v>348</v>
      </c>
      <c r="C163" s="142" t="s">
        <v>189</v>
      </c>
      <c r="D163" s="148" t="s">
        <v>246</v>
      </c>
      <c r="E163" s="147" t="s">
        <v>192</v>
      </c>
      <c r="F163" s="116">
        <f t="shared" ref="F163:G165" si="11">F164</f>
        <v>0</v>
      </c>
      <c r="G163" s="116">
        <f t="shared" si="11"/>
        <v>0</v>
      </c>
    </row>
    <row r="164" spans="1:7" ht="34.5" hidden="1" customHeight="1">
      <c r="A164" s="129" t="s">
        <v>362</v>
      </c>
      <c r="B164" s="145" t="s">
        <v>348</v>
      </c>
      <c r="C164" s="140" t="s">
        <v>189</v>
      </c>
      <c r="D164" s="146" t="s">
        <v>227</v>
      </c>
      <c r="E164" s="145" t="s">
        <v>192</v>
      </c>
      <c r="F164" s="101">
        <f t="shared" si="11"/>
        <v>0</v>
      </c>
      <c r="G164" s="101">
        <f t="shared" si="11"/>
        <v>0</v>
      </c>
    </row>
    <row r="165" spans="1:7" ht="34.5" hidden="1" customHeight="1">
      <c r="A165" s="129" t="s">
        <v>393</v>
      </c>
      <c r="B165" s="145" t="s">
        <v>348</v>
      </c>
      <c r="C165" s="140" t="s">
        <v>189</v>
      </c>
      <c r="D165" s="146" t="s">
        <v>219</v>
      </c>
      <c r="E165" s="145" t="s">
        <v>192</v>
      </c>
      <c r="F165" s="101">
        <f t="shared" si="11"/>
        <v>0</v>
      </c>
      <c r="G165" s="101">
        <f t="shared" si="11"/>
        <v>0</v>
      </c>
    </row>
    <row r="166" spans="1:7" ht="33" hidden="1" customHeight="1">
      <c r="A166" s="129" t="s">
        <v>346</v>
      </c>
      <c r="B166" s="145" t="s">
        <v>348</v>
      </c>
      <c r="C166" s="140" t="s">
        <v>189</v>
      </c>
      <c r="D166" s="146" t="s">
        <v>351</v>
      </c>
      <c r="E166" s="145" t="s">
        <v>352</v>
      </c>
      <c r="F166" s="101">
        <v>0</v>
      </c>
      <c r="G166" s="101">
        <v>0</v>
      </c>
    </row>
    <row r="167" spans="1:7" ht="33" hidden="1" customHeight="1">
      <c r="A167" s="125" t="s">
        <v>360</v>
      </c>
      <c r="B167" s="147" t="s">
        <v>224</v>
      </c>
      <c r="C167" s="142" t="s">
        <v>190</v>
      </c>
      <c r="D167" s="148" t="s">
        <v>191</v>
      </c>
      <c r="E167" s="147" t="s">
        <v>192</v>
      </c>
      <c r="F167" s="116">
        <f t="shared" ref="F167:G171" si="12">F168</f>
        <v>0</v>
      </c>
      <c r="G167" s="116">
        <f t="shared" si="12"/>
        <v>0</v>
      </c>
    </row>
    <row r="168" spans="1:7" ht="34.5" hidden="1" customHeight="1">
      <c r="A168" s="129" t="s">
        <v>361</v>
      </c>
      <c r="B168" s="145" t="s">
        <v>224</v>
      </c>
      <c r="C168" s="140" t="s">
        <v>189</v>
      </c>
      <c r="D168" s="146" t="s">
        <v>191</v>
      </c>
      <c r="E168" s="145" t="s">
        <v>192</v>
      </c>
      <c r="F168" s="101">
        <f t="shared" si="12"/>
        <v>0</v>
      </c>
      <c r="G168" s="101">
        <f t="shared" si="12"/>
        <v>0</v>
      </c>
    </row>
    <row r="169" spans="1:7" ht="0.75" customHeight="1">
      <c r="A169" s="129" t="s">
        <v>362</v>
      </c>
      <c r="B169" s="145" t="s">
        <v>224</v>
      </c>
      <c r="C169" s="140" t="s">
        <v>189</v>
      </c>
      <c r="D169" s="146" t="s">
        <v>219</v>
      </c>
      <c r="E169" s="145" t="s">
        <v>192</v>
      </c>
      <c r="F169" s="101">
        <f t="shared" si="12"/>
        <v>0</v>
      </c>
      <c r="G169" s="101">
        <f t="shared" si="12"/>
        <v>0</v>
      </c>
    </row>
    <row r="170" spans="1:7" ht="33.75" hidden="1" customHeight="1">
      <c r="A170" s="129" t="s">
        <v>363</v>
      </c>
      <c r="B170" s="145" t="s">
        <v>224</v>
      </c>
      <c r="C170" s="140" t="s">
        <v>189</v>
      </c>
      <c r="D170" s="146" t="s">
        <v>364</v>
      </c>
      <c r="E170" s="145" t="s">
        <v>192</v>
      </c>
      <c r="F170" s="101">
        <f t="shared" si="12"/>
        <v>0</v>
      </c>
      <c r="G170" s="101">
        <f t="shared" si="12"/>
        <v>0</v>
      </c>
    </row>
    <row r="171" spans="1:7" ht="34.5" hidden="1" customHeight="1">
      <c r="A171" s="129" t="s">
        <v>230</v>
      </c>
      <c r="B171" s="145" t="s">
        <v>224</v>
      </c>
      <c r="C171" s="140" t="s">
        <v>189</v>
      </c>
      <c r="D171" s="146" t="s">
        <v>365</v>
      </c>
      <c r="E171" s="145" t="s">
        <v>192</v>
      </c>
      <c r="F171" s="101">
        <f t="shared" si="12"/>
        <v>0</v>
      </c>
      <c r="G171" s="101">
        <f t="shared" si="12"/>
        <v>0</v>
      </c>
    </row>
    <row r="172" spans="1:7" ht="34.5" hidden="1" customHeight="1">
      <c r="A172" s="129" t="s">
        <v>263</v>
      </c>
      <c r="B172" s="145" t="s">
        <v>224</v>
      </c>
      <c r="C172" s="140" t="s">
        <v>189</v>
      </c>
      <c r="D172" s="146" t="s">
        <v>365</v>
      </c>
      <c r="E172" s="145" t="s">
        <v>244</v>
      </c>
      <c r="F172" s="101">
        <v>0</v>
      </c>
      <c r="G172" s="101">
        <v>0</v>
      </c>
    </row>
    <row r="173" spans="1:7" ht="57" customHeight="1">
      <c r="A173" s="125" t="s">
        <v>353</v>
      </c>
      <c r="B173" s="147" t="s">
        <v>354</v>
      </c>
      <c r="C173" s="142" t="s">
        <v>190</v>
      </c>
      <c r="D173" s="148" t="s">
        <v>191</v>
      </c>
      <c r="E173" s="147" t="s">
        <v>192</v>
      </c>
      <c r="F173" s="116">
        <f t="shared" ref="F173:G177" si="13">F174</f>
        <v>289.2</v>
      </c>
      <c r="G173" s="116">
        <f t="shared" si="13"/>
        <v>289.2</v>
      </c>
    </row>
    <row r="174" spans="1:7" ht="23.25" customHeight="1">
      <c r="A174" s="98" t="s">
        <v>355</v>
      </c>
      <c r="B174" s="140" t="s">
        <v>354</v>
      </c>
      <c r="C174" s="140" t="s">
        <v>248</v>
      </c>
      <c r="D174" s="118" t="s">
        <v>191</v>
      </c>
      <c r="E174" s="140" t="s">
        <v>192</v>
      </c>
      <c r="F174" s="101">
        <f t="shared" si="13"/>
        <v>289.2</v>
      </c>
      <c r="G174" s="101">
        <f t="shared" si="13"/>
        <v>289.2</v>
      </c>
    </row>
    <row r="175" spans="1:7" ht="21.75" customHeight="1">
      <c r="A175" s="129" t="s">
        <v>356</v>
      </c>
      <c r="B175" s="145" t="s">
        <v>354</v>
      </c>
      <c r="C175" s="140" t="s">
        <v>248</v>
      </c>
      <c r="D175" s="146" t="s">
        <v>227</v>
      </c>
      <c r="E175" s="140" t="s">
        <v>192</v>
      </c>
      <c r="F175" s="101">
        <f t="shared" si="13"/>
        <v>289.2</v>
      </c>
      <c r="G175" s="101">
        <f t="shared" si="13"/>
        <v>289.2</v>
      </c>
    </row>
    <row r="176" spans="1:7" ht="23.25" customHeight="1">
      <c r="A176" s="129" t="s">
        <v>281</v>
      </c>
      <c r="B176" s="145" t="s">
        <v>354</v>
      </c>
      <c r="C176" s="140" t="s">
        <v>248</v>
      </c>
      <c r="D176" s="146" t="s">
        <v>219</v>
      </c>
      <c r="E176" s="140" t="s">
        <v>192</v>
      </c>
      <c r="F176" s="101">
        <f t="shared" si="13"/>
        <v>289.2</v>
      </c>
      <c r="G176" s="101">
        <f t="shared" si="13"/>
        <v>289.2</v>
      </c>
    </row>
    <row r="177" spans="1:7" ht="89.25" customHeight="1">
      <c r="A177" s="129" t="s">
        <v>357</v>
      </c>
      <c r="B177" s="145" t="s">
        <v>354</v>
      </c>
      <c r="C177" s="140" t="s">
        <v>248</v>
      </c>
      <c r="D177" s="141" t="s">
        <v>358</v>
      </c>
      <c r="E177" s="140" t="s">
        <v>192</v>
      </c>
      <c r="F177" s="101">
        <f t="shared" si="13"/>
        <v>289.2</v>
      </c>
      <c r="G177" s="101">
        <f t="shared" si="13"/>
        <v>289.2</v>
      </c>
    </row>
    <row r="178" spans="1:7" ht="35.25" customHeight="1">
      <c r="A178" s="129" t="s">
        <v>359</v>
      </c>
      <c r="B178" s="145" t="s">
        <v>354</v>
      </c>
      <c r="C178" s="140" t="s">
        <v>248</v>
      </c>
      <c r="D178" s="146" t="s">
        <v>358</v>
      </c>
      <c r="E178" s="146">
        <v>540</v>
      </c>
      <c r="F178" s="101">
        <v>289.2</v>
      </c>
      <c r="G178" s="101">
        <v>289.2</v>
      </c>
    </row>
    <row r="179" spans="1:7" ht="39.75" hidden="1" customHeight="1">
      <c r="A179" s="149" t="s">
        <v>360</v>
      </c>
      <c r="B179" s="150" t="s">
        <v>224</v>
      </c>
      <c r="C179" s="150" t="s">
        <v>190</v>
      </c>
      <c r="D179" s="151" t="s">
        <v>191</v>
      </c>
      <c r="E179" s="150" t="s">
        <v>192</v>
      </c>
      <c r="F179" s="152"/>
      <c r="G179" s="152">
        <f>G181</f>
        <v>0</v>
      </c>
    </row>
    <row r="180" spans="1:7" ht="15.75" hidden="1">
      <c r="A180" s="153" t="s">
        <v>361</v>
      </c>
      <c r="B180" s="154" t="s">
        <v>224</v>
      </c>
      <c r="C180" s="154" t="s">
        <v>189</v>
      </c>
      <c r="D180" s="155" t="s">
        <v>191</v>
      </c>
      <c r="E180" s="154" t="s">
        <v>192</v>
      </c>
      <c r="F180" s="156"/>
      <c r="G180" s="156">
        <f>G181</f>
        <v>0</v>
      </c>
    </row>
    <row r="181" spans="1:7" ht="15.75" hidden="1">
      <c r="A181" s="157" t="s">
        <v>362</v>
      </c>
      <c r="B181" s="158" t="s">
        <v>224</v>
      </c>
      <c r="C181" s="154" t="s">
        <v>189</v>
      </c>
      <c r="D181" s="159" t="s">
        <v>219</v>
      </c>
      <c r="E181" s="154" t="s">
        <v>192</v>
      </c>
      <c r="F181" s="156"/>
      <c r="G181" s="156">
        <f>G182</f>
        <v>0</v>
      </c>
    </row>
    <row r="182" spans="1:7" ht="31.5" hidden="1">
      <c r="A182" s="157" t="s">
        <v>363</v>
      </c>
      <c r="B182" s="158" t="s">
        <v>224</v>
      </c>
      <c r="C182" s="154" t="s">
        <v>189</v>
      </c>
      <c r="D182" s="159" t="s">
        <v>364</v>
      </c>
      <c r="E182" s="154" t="s">
        <v>192</v>
      </c>
      <c r="F182" s="156"/>
      <c r="G182" s="156">
        <f>G183</f>
        <v>0</v>
      </c>
    </row>
    <row r="183" spans="1:7" ht="15.75" hidden="1">
      <c r="A183" s="160" t="s">
        <v>230</v>
      </c>
      <c r="B183" s="161" t="s">
        <v>224</v>
      </c>
      <c r="C183" s="154" t="s">
        <v>189</v>
      </c>
      <c r="D183" s="162" t="s">
        <v>365</v>
      </c>
      <c r="E183" s="154" t="s">
        <v>192</v>
      </c>
      <c r="F183" s="156"/>
      <c r="G183" s="156">
        <f>G184</f>
        <v>0</v>
      </c>
    </row>
    <row r="184" spans="1:7" ht="31.5" hidden="1">
      <c r="A184" s="175" t="s">
        <v>263</v>
      </c>
      <c r="B184" s="176" t="s">
        <v>224</v>
      </c>
      <c r="C184" s="177" t="s">
        <v>189</v>
      </c>
      <c r="D184" s="178" t="s">
        <v>365</v>
      </c>
      <c r="E184" s="178">
        <v>244</v>
      </c>
      <c r="F184" s="179"/>
      <c r="G184" s="179"/>
    </row>
    <row r="185" spans="1:7" ht="15.75">
      <c r="A185" s="180" t="s">
        <v>394</v>
      </c>
      <c r="B185" s="181" t="s">
        <v>190</v>
      </c>
      <c r="C185" s="181" t="s">
        <v>190</v>
      </c>
      <c r="D185" s="181" t="s">
        <v>395</v>
      </c>
      <c r="E185" s="181" t="s">
        <v>192</v>
      </c>
      <c r="F185" s="182">
        <v>130</v>
      </c>
      <c r="G185" s="182">
        <v>259.7</v>
      </c>
    </row>
    <row r="186" spans="1:7" ht="15.75">
      <c r="A186" s="165"/>
      <c r="B186" s="166"/>
      <c r="C186" s="166"/>
      <c r="D186" s="166"/>
      <c r="E186" s="166"/>
      <c r="F186" s="167"/>
      <c r="G186" s="167"/>
    </row>
  </sheetData>
  <mergeCells count="2">
    <mergeCell ref="D2:G2"/>
    <mergeCell ref="A3:G3"/>
  </mergeCells>
  <pageMargins left="0.23611111111111099" right="3.9583333333333297E-2" top="0.55138888888888904" bottom="0.55138888888888904" header="0.51180555555555496" footer="0.51180555555555496"/>
  <pageSetup paperSize="9" scale="53" firstPageNumber="223" fitToHeight="0" orientation="portrait" useFirstPageNumber="1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55"/>
  <sheetViews>
    <sheetView view="pageBreakPreview" topLeftCell="A134" zoomScaleNormal="75" workbookViewId="0">
      <selection activeCell="A96" sqref="A96"/>
    </sheetView>
  </sheetViews>
  <sheetFormatPr defaultColWidth="8.85546875" defaultRowHeight="15" outlineLevelRow="1"/>
  <cols>
    <col min="1" max="1" width="72.140625" customWidth="1"/>
    <col min="2" max="2" width="9.5703125" customWidth="1"/>
    <col min="3" max="3" width="10.5703125" customWidth="1"/>
    <col min="4" max="4" width="17.28515625" customWidth="1"/>
    <col min="5" max="5" width="24.7109375" customWidth="1"/>
    <col min="6" max="6" width="15.140625" customWidth="1"/>
    <col min="7" max="7" width="20.7109375" customWidth="1"/>
    <col min="8" max="8" width="17.5703125" customWidth="1"/>
    <col min="9" max="9" width="12" customWidth="1"/>
    <col min="10" max="10" width="11.42578125" customWidth="1"/>
    <col min="257" max="257" width="72.140625" customWidth="1"/>
    <col min="258" max="258" width="9.5703125" customWidth="1"/>
    <col min="259" max="259" width="10.5703125" customWidth="1"/>
    <col min="260" max="260" width="17.28515625" customWidth="1"/>
    <col min="261" max="261" width="24.7109375" customWidth="1"/>
    <col min="262" max="262" width="15.140625" customWidth="1"/>
    <col min="263" max="263" width="20.7109375" customWidth="1"/>
    <col min="264" max="264" width="17.5703125" customWidth="1"/>
    <col min="265" max="265" width="12" customWidth="1"/>
    <col min="266" max="266" width="11.42578125" customWidth="1"/>
    <col min="513" max="513" width="72.140625" customWidth="1"/>
    <col min="514" max="514" width="9.5703125" customWidth="1"/>
    <col min="515" max="515" width="10.5703125" customWidth="1"/>
    <col min="516" max="516" width="17.28515625" customWidth="1"/>
    <col min="517" max="517" width="24.7109375" customWidth="1"/>
    <col min="518" max="518" width="15.140625" customWidth="1"/>
    <col min="519" max="519" width="20.7109375" customWidth="1"/>
    <col min="520" max="520" width="17.5703125" customWidth="1"/>
    <col min="521" max="521" width="12" customWidth="1"/>
    <col min="522" max="522" width="11.42578125" customWidth="1"/>
    <col min="769" max="769" width="72.140625" customWidth="1"/>
    <col min="770" max="770" width="9.5703125" customWidth="1"/>
    <col min="771" max="771" width="10.5703125" customWidth="1"/>
    <col min="772" max="772" width="17.28515625" customWidth="1"/>
    <col min="773" max="773" width="24.7109375" customWidth="1"/>
    <col min="774" max="774" width="15.140625" customWidth="1"/>
    <col min="775" max="775" width="20.7109375" customWidth="1"/>
    <col min="776" max="776" width="17.5703125" customWidth="1"/>
    <col min="777" max="777" width="12" customWidth="1"/>
    <col min="778" max="778" width="11.42578125" customWidth="1"/>
  </cols>
  <sheetData>
    <row r="1" spans="1:10" ht="164.25" customHeight="1">
      <c r="A1" s="74"/>
      <c r="B1" s="183"/>
      <c r="C1" s="184"/>
      <c r="D1" s="184"/>
      <c r="E1" s="543" t="s">
        <v>601</v>
      </c>
      <c r="F1" s="543"/>
      <c r="G1" s="543"/>
      <c r="H1" s="77"/>
      <c r="I1" s="78"/>
      <c r="J1" s="77"/>
    </row>
    <row r="2" spans="1:10" ht="69" customHeight="1">
      <c r="A2" s="541" t="s">
        <v>396</v>
      </c>
      <c r="B2" s="541"/>
      <c r="C2" s="541"/>
      <c r="D2" s="541"/>
      <c r="E2" s="541"/>
      <c r="F2" s="541"/>
      <c r="G2" s="541"/>
      <c r="H2" s="77"/>
      <c r="I2" s="77"/>
      <c r="J2" s="77"/>
    </row>
    <row r="3" spans="1:10" ht="15.6" customHeight="1">
      <c r="A3" s="79"/>
      <c r="B3" s="185"/>
      <c r="C3" s="186"/>
      <c r="D3" s="186"/>
      <c r="E3" s="186"/>
      <c r="F3" s="186"/>
      <c r="G3" s="187" t="s">
        <v>179</v>
      </c>
      <c r="H3" s="77"/>
      <c r="I3" s="77"/>
      <c r="J3" s="77"/>
    </row>
    <row r="4" spans="1:10" ht="57.75" customHeight="1">
      <c r="A4" s="82" t="s">
        <v>180</v>
      </c>
      <c r="B4" s="188" t="s">
        <v>397</v>
      </c>
      <c r="C4" s="188" t="s">
        <v>181</v>
      </c>
      <c r="D4" s="188" t="s">
        <v>182</v>
      </c>
      <c r="E4" s="188" t="s">
        <v>183</v>
      </c>
      <c r="F4" s="188" t="s">
        <v>184</v>
      </c>
      <c r="G4" s="189" t="s">
        <v>185</v>
      </c>
      <c r="H4" s="77"/>
      <c r="I4" s="77"/>
      <c r="J4" s="77"/>
    </row>
    <row r="5" spans="1:10" ht="20.25" hidden="1" customHeight="1" outlineLevel="1">
      <c r="A5" s="84"/>
      <c r="B5" s="190"/>
      <c r="C5" s="191"/>
      <c r="D5" s="191"/>
      <c r="E5" s="191"/>
      <c r="F5" s="191"/>
      <c r="G5" s="192"/>
      <c r="H5" s="77"/>
      <c r="I5" s="77"/>
      <c r="J5" s="77"/>
    </row>
    <row r="6" spans="1:10" s="91" customFormat="1" ht="39.6" customHeight="1" collapsed="1">
      <c r="A6" s="87" t="s">
        <v>164</v>
      </c>
      <c r="B6" s="193">
        <v>538</v>
      </c>
      <c r="C6" s="194" t="s">
        <v>190</v>
      </c>
      <c r="D6" s="194" t="s">
        <v>190</v>
      </c>
      <c r="E6" s="194" t="s">
        <v>191</v>
      </c>
      <c r="F6" s="194" t="s">
        <v>192</v>
      </c>
      <c r="G6" s="195">
        <f>G8+G15+G29+G35+G41+G52+G72+G79+G86+G108+G133+G143</f>
        <v>7212.9999999999991</v>
      </c>
      <c r="H6" s="90"/>
      <c r="I6" s="90"/>
      <c r="J6" s="90"/>
    </row>
    <row r="7" spans="1:10" ht="23.25" customHeight="1">
      <c r="A7" s="92" t="s">
        <v>188</v>
      </c>
      <c r="B7" s="193">
        <v>538</v>
      </c>
      <c r="C7" s="194" t="s">
        <v>189</v>
      </c>
      <c r="D7" s="194" t="s">
        <v>190</v>
      </c>
      <c r="E7" s="194" t="s">
        <v>191</v>
      </c>
      <c r="F7" s="194" t="s">
        <v>192</v>
      </c>
      <c r="G7" s="196">
        <f>G8+G15+G26</f>
        <v>1854</v>
      </c>
      <c r="H7" s="95"/>
      <c r="I7" s="95"/>
      <c r="J7" s="95"/>
    </row>
    <row r="8" spans="1:10" ht="31.5">
      <c r="A8" s="96" t="s">
        <v>193</v>
      </c>
      <c r="B8" s="193">
        <v>538</v>
      </c>
      <c r="C8" s="194" t="s">
        <v>189</v>
      </c>
      <c r="D8" s="194" t="s">
        <v>194</v>
      </c>
      <c r="E8" s="194" t="s">
        <v>191</v>
      </c>
      <c r="F8" s="194" t="s">
        <v>192</v>
      </c>
      <c r="G8" s="197">
        <f>G9</f>
        <v>721.6</v>
      </c>
      <c r="H8" s="77"/>
      <c r="I8" s="77"/>
      <c r="J8" s="77"/>
    </row>
    <row r="9" spans="1:10" ht="31.5">
      <c r="A9" s="98" t="s">
        <v>195</v>
      </c>
      <c r="B9" s="198">
        <v>538</v>
      </c>
      <c r="C9" s="199" t="s">
        <v>189</v>
      </c>
      <c r="D9" s="199" t="s">
        <v>194</v>
      </c>
      <c r="E9" s="200" t="s">
        <v>196</v>
      </c>
      <c r="F9" s="199" t="s">
        <v>192</v>
      </c>
      <c r="G9" s="201">
        <f>G10</f>
        <v>721.6</v>
      </c>
      <c r="H9" s="77"/>
      <c r="I9" s="77"/>
      <c r="J9" s="77"/>
    </row>
    <row r="10" spans="1:10" ht="17.25" customHeight="1">
      <c r="A10" s="98" t="s">
        <v>197</v>
      </c>
      <c r="B10" s="198">
        <v>538</v>
      </c>
      <c r="C10" s="199" t="s">
        <v>189</v>
      </c>
      <c r="D10" s="199" t="s">
        <v>194</v>
      </c>
      <c r="E10" s="200" t="s">
        <v>198</v>
      </c>
      <c r="F10" s="199" t="s">
        <v>192</v>
      </c>
      <c r="G10" s="201">
        <f>G11</f>
        <v>721.6</v>
      </c>
      <c r="H10" s="77"/>
      <c r="I10" s="77"/>
      <c r="J10" s="77"/>
    </row>
    <row r="11" spans="1:10" ht="31.5">
      <c r="A11" s="102" t="s">
        <v>199</v>
      </c>
      <c r="B11" s="198">
        <v>538</v>
      </c>
      <c r="C11" s="199" t="s">
        <v>189</v>
      </c>
      <c r="D11" s="199" t="s">
        <v>194</v>
      </c>
      <c r="E11" s="200" t="s">
        <v>200</v>
      </c>
      <c r="F11" s="199" t="s">
        <v>192</v>
      </c>
      <c r="G11" s="201">
        <f>G13+G14</f>
        <v>721.6</v>
      </c>
      <c r="H11" s="77"/>
      <c r="I11" s="77"/>
      <c r="J11" s="77"/>
    </row>
    <row r="12" spans="1:10" ht="31.5">
      <c r="A12" s="102" t="s">
        <v>201</v>
      </c>
      <c r="B12" s="198">
        <v>538</v>
      </c>
      <c r="C12" s="202" t="s">
        <v>189</v>
      </c>
      <c r="D12" s="202" t="s">
        <v>194</v>
      </c>
      <c r="E12" s="203" t="s">
        <v>200</v>
      </c>
      <c r="F12" s="199" t="s">
        <v>202</v>
      </c>
      <c r="G12" s="201">
        <f>G13+G14</f>
        <v>721.6</v>
      </c>
      <c r="H12" s="77"/>
      <c r="I12" s="77"/>
      <c r="J12" s="77"/>
    </row>
    <row r="13" spans="1:10" ht="31.5">
      <c r="A13" s="102" t="s">
        <v>203</v>
      </c>
      <c r="B13" s="198">
        <v>538</v>
      </c>
      <c r="C13" s="199" t="s">
        <v>189</v>
      </c>
      <c r="D13" s="199" t="s">
        <v>194</v>
      </c>
      <c r="E13" s="200" t="s">
        <v>200</v>
      </c>
      <c r="F13" s="118">
        <v>121</v>
      </c>
      <c r="G13" s="204">
        <f>прил.6!F14</f>
        <v>554.20000000000005</v>
      </c>
      <c r="H13" s="77"/>
      <c r="I13" s="77"/>
      <c r="J13" s="77"/>
    </row>
    <row r="14" spans="1:10" ht="49.5" customHeight="1">
      <c r="A14" s="102" t="s">
        <v>204</v>
      </c>
      <c r="B14" s="198">
        <v>538</v>
      </c>
      <c r="C14" s="199" t="s">
        <v>189</v>
      </c>
      <c r="D14" s="199" t="s">
        <v>194</v>
      </c>
      <c r="E14" s="200" t="s">
        <v>200</v>
      </c>
      <c r="F14" s="118">
        <v>129</v>
      </c>
      <c r="G14" s="201">
        <f>прил.6!F15</f>
        <v>167.4</v>
      </c>
      <c r="H14" s="77"/>
      <c r="I14" s="77"/>
      <c r="J14" s="77"/>
    </row>
    <row r="15" spans="1:10" ht="58.5" customHeight="1">
      <c r="A15" s="96" t="s">
        <v>205</v>
      </c>
      <c r="B15" s="193">
        <v>538</v>
      </c>
      <c r="C15" s="194" t="s">
        <v>189</v>
      </c>
      <c r="D15" s="194" t="s">
        <v>206</v>
      </c>
      <c r="E15" s="205" t="s">
        <v>191</v>
      </c>
      <c r="F15" s="194" t="s">
        <v>192</v>
      </c>
      <c r="G15" s="197">
        <f>G16</f>
        <v>1132.4000000000001</v>
      </c>
      <c r="H15" s="77"/>
      <c r="I15" s="77"/>
      <c r="J15" s="77"/>
    </row>
    <row r="16" spans="1:10" ht="31.5">
      <c r="A16" s="98" t="s">
        <v>207</v>
      </c>
      <c r="B16" s="198">
        <v>538</v>
      </c>
      <c r="C16" s="199" t="s">
        <v>189</v>
      </c>
      <c r="D16" s="199" t="s">
        <v>206</v>
      </c>
      <c r="E16" s="200" t="s">
        <v>196</v>
      </c>
      <c r="F16" s="199" t="s">
        <v>192</v>
      </c>
      <c r="G16" s="201">
        <f>G17</f>
        <v>1132.4000000000001</v>
      </c>
      <c r="H16" s="77"/>
      <c r="I16" s="77"/>
      <c r="J16" s="77"/>
    </row>
    <row r="17" spans="1:64" ht="22.5" customHeight="1">
      <c r="A17" s="98" t="s">
        <v>208</v>
      </c>
      <c r="B17" s="198">
        <v>538</v>
      </c>
      <c r="C17" s="199" t="s">
        <v>189</v>
      </c>
      <c r="D17" s="199" t="s">
        <v>206</v>
      </c>
      <c r="E17" s="200" t="s">
        <v>209</v>
      </c>
      <c r="F17" s="199" t="s">
        <v>192</v>
      </c>
      <c r="G17" s="201">
        <f>G18+G22</f>
        <v>1132.4000000000001</v>
      </c>
    </row>
    <row r="18" spans="1:64" ht="37.5" customHeight="1">
      <c r="A18" s="98" t="s">
        <v>210</v>
      </c>
      <c r="B18" s="198">
        <v>538</v>
      </c>
      <c r="C18" s="199" t="s">
        <v>189</v>
      </c>
      <c r="D18" s="199" t="s">
        <v>206</v>
      </c>
      <c r="E18" s="200" t="s">
        <v>211</v>
      </c>
      <c r="F18" s="199" t="s">
        <v>192</v>
      </c>
      <c r="G18" s="201">
        <f>G19</f>
        <v>540.6</v>
      </c>
    </row>
    <row r="19" spans="1:64" ht="33.75" customHeight="1">
      <c r="A19" s="98" t="s">
        <v>201</v>
      </c>
      <c r="B19" s="198">
        <v>538</v>
      </c>
      <c r="C19" s="199" t="s">
        <v>189</v>
      </c>
      <c r="D19" s="199" t="s">
        <v>206</v>
      </c>
      <c r="E19" s="200" t="s">
        <v>211</v>
      </c>
      <c r="F19" s="199" t="s">
        <v>202</v>
      </c>
      <c r="G19" s="201">
        <f>G20+G21</f>
        <v>540.6</v>
      </c>
    </row>
    <row r="20" spans="1:64" ht="45.75" customHeight="1">
      <c r="A20" s="109" t="s">
        <v>203</v>
      </c>
      <c r="B20" s="198">
        <v>538</v>
      </c>
      <c r="C20" s="199" t="s">
        <v>189</v>
      </c>
      <c r="D20" s="199" t="s">
        <v>206</v>
      </c>
      <c r="E20" s="200" t="s">
        <v>211</v>
      </c>
      <c r="F20" s="140">
        <v>121</v>
      </c>
      <c r="G20" s="201">
        <f>прил.6!F21</f>
        <v>415.2</v>
      </c>
    </row>
    <row r="21" spans="1:64" ht="47.25">
      <c r="A21" s="109" t="s">
        <v>204</v>
      </c>
      <c r="B21" s="198">
        <v>538</v>
      </c>
      <c r="C21" s="199" t="s">
        <v>189</v>
      </c>
      <c r="D21" s="199" t="s">
        <v>206</v>
      </c>
      <c r="E21" s="200" t="s">
        <v>212</v>
      </c>
      <c r="F21" s="140">
        <v>129</v>
      </c>
      <c r="G21" s="201">
        <f>прил.6!F22</f>
        <v>125.4</v>
      </c>
    </row>
    <row r="22" spans="1:64" ht="31.5">
      <c r="A22" s="111" t="s">
        <v>213</v>
      </c>
      <c r="B22" s="198">
        <v>538</v>
      </c>
      <c r="C22" s="199" t="s">
        <v>189</v>
      </c>
      <c r="D22" s="199" t="s">
        <v>206</v>
      </c>
      <c r="E22" s="200" t="s">
        <v>212</v>
      </c>
      <c r="F22" s="140" t="s">
        <v>192</v>
      </c>
      <c r="G22" s="201">
        <f>G23+G24+G25</f>
        <v>591.80000000000007</v>
      </c>
    </row>
    <row r="23" spans="1:64" ht="31.5">
      <c r="A23" s="98" t="s">
        <v>214</v>
      </c>
      <c r="B23" s="198">
        <v>538</v>
      </c>
      <c r="C23" s="199" t="s">
        <v>189</v>
      </c>
      <c r="D23" s="199" t="s">
        <v>206</v>
      </c>
      <c r="E23" s="200" t="s">
        <v>212</v>
      </c>
      <c r="F23" s="140">
        <v>244</v>
      </c>
      <c r="G23" s="201">
        <f>прил.6!F24</f>
        <v>581.1</v>
      </c>
    </row>
    <row r="24" spans="1:64" ht="31.5">
      <c r="A24" s="112" t="s">
        <v>215</v>
      </c>
      <c r="B24" s="198">
        <v>538</v>
      </c>
      <c r="C24" s="199" t="s">
        <v>189</v>
      </c>
      <c r="D24" s="199" t="s">
        <v>206</v>
      </c>
      <c r="E24" s="200" t="s">
        <v>212</v>
      </c>
      <c r="F24" s="140">
        <v>851</v>
      </c>
      <c r="G24" s="201">
        <v>10.1</v>
      </c>
    </row>
    <row r="25" spans="1:64" ht="31.5" customHeight="1">
      <c r="A25" s="112" t="s">
        <v>216</v>
      </c>
      <c r="B25" s="193">
        <v>538</v>
      </c>
      <c r="C25" s="199" t="s">
        <v>189</v>
      </c>
      <c r="D25" s="199" t="s">
        <v>206</v>
      </c>
      <c r="E25" s="200" t="s">
        <v>212</v>
      </c>
      <c r="F25" s="140">
        <v>852</v>
      </c>
      <c r="G25" s="201">
        <v>0.6</v>
      </c>
    </row>
    <row r="26" spans="1:64" ht="27" hidden="1" customHeight="1">
      <c r="A26" s="113" t="s">
        <v>217</v>
      </c>
      <c r="B26" s="193">
        <v>538</v>
      </c>
      <c r="C26" s="206" t="s">
        <v>189</v>
      </c>
      <c r="D26" s="206" t="s">
        <v>218</v>
      </c>
      <c r="E26" s="115" t="s">
        <v>219</v>
      </c>
      <c r="F26" s="194" t="s">
        <v>192</v>
      </c>
      <c r="G26" s="197">
        <f>G27</f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64" ht="37.5" hidden="1" customHeight="1">
      <c r="A27" s="112" t="s">
        <v>220</v>
      </c>
      <c r="B27" s="198">
        <v>538</v>
      </c>
      <c r="C27" s="202" t="s">
        <v>189</v>
      </c>
      <c r="D27" s="202" t="s">
        <v>218</v>
      </c>
      <c r="E27" s="118" t="s">
        <v>221</v>
      </c>
      <c r="F27" s="199" t="s">
        <v>192</v>
      </c>
      <c r="G27" s="201">
        <f>G28</f>
        <v>0</v>
      </c>
    </row>
    <row r="28" spans="1:64" ht="38.25" hidden="1" customHeight="1">
      <c r="A28" s="112" t="s">
        <v>222</v>
      </c>
      <c r="B28" s="198">
        <v>538</v>
      </c>
      <c r="C28" s="199" t="s">
        <v>189</v>
      </c>
      <c r="D28" s="199" t="s">
        <v>218</v>
      </c>
      <c r="E28" s="118" t="s">
        <v>221</v>
      </c>
      <c r="F28" s="118">
        <v>244</v>
      </c>
      <c r="G28" s="201">
        <v>0</v>
      </c>
    </row>
    <row r="29" spans="1:64" ht="38.25" customHeight="1">
      <c r="A29" s="92" t="s">
        <v>223</v>
      </c>
      <c r="B29" s="198">
        <v>538</v>
      </c>
      <c r="C29" s="93" t="s">
        <v>189</v>
      </c>
      <c r="D29" s="93" t="s">
        <v>224</v>
      </c>
      <c r="E29" s="105"/>
      <c r="F29" s="99"/>
      <c r="G29" s="197">
        <f>G30</f>
        <v>72.099999999999994</v>
      </c>
    </row>
    <row r="30" spans="1:64" ht="38.25" customHeight="1">
      <c r="A30" s="119" t="s">
        <v>225</v>
      </c>
      <c r="B30" s="198">
        <v>538</v>
      </c>
      <c r="C30" s="99" t="s">
        <v>189</v>
      </c>
      <c r="D30" s="99" t="s">
        <v>224</v>
      </c>
      <c r="E30" s="120">
        <v>9900000000</v>
      </c>
      <c r="F30" s="93"/>
      <c r="G30" s="201">
        <f>G31</f>
        <v>72.099999999999994</v>
      </c>
    </row>
    <row r="31" spans="1:64" ht="38.25" customHeight="1">
      <c r="A31" s="119" t="s">
        <v>226</v>
      </c>
      <c r="B31" s="198">
        <v>538</v>
      </c>
      <c r="C31" s="99" t="s">
        <v>189</v>
      </c>
      <c r="D31" s="99" t="s">
        <v>224</v>
      </c>
      <c r="E31" s="105" t="s">
        <v>227</v>
      </c>
      <c r="F31" s="99"/>
      <c r="G31" s="201">
        <f>G32</f>
        <v>72.099999999999994</v>
      </c>
    </row>
    <row r="32" spans="1:64" ht="38.25" customHeight="1">
      <c r="A32" s="119" t="s">
        <v>228</v>
      </c>
      <c r="B32" s="198">
        <v>538</v>
      </c>
      <c r="C32" s="99" t="s">
        <v>189</v>
      </c>
      <c r="D32" s="99" t="s">
        <v>224</v>
      </c>
      <c r="E32" s="105" t="s">
        <v>229</v>
      </c>
      <c r="F32" s="99"/>
      <c r="G32" s="201">
        <f>G33</f>
        <v>72.099999999999994</v>
      </c>
    </row>
    <row r="33" spans="1:8" ht="38.25" customHeight="1">
      <c r="A33" s="119" t="s">
        <v>230</v>
      </c>
      <c r="B33" s="198">
        <v>538</v>
      </c>
      <c r="C33" s="99" t="s">
        <v>189</v>
      </c>
      <c r="D33" s="99" t="s">
        <v>224</v>
      </c>
      <c r="E33" s="105" t="s">
        <v>229</v>
      </c>
      <c r="F33" s="99" t="s">
        <v>231</v>
      </c>
      <c r="G33" s="201">
        <f>G34</f>
        <v>72.099999999999994</v>
      </c>
    </row>
    <row r="34" spans="1:8" ht="38.25" customHeight="1">
      <c r="A34" s="119" t="s">
        <v>232</v>
      </c>
      <c r="B34" s="198">
        <v>538</v>
      </c>
      <c r="C34" s="99" t="s">
        <v>189</v>
      </c>
      <c r="D34" s="99" t="s">
        <v>224</v>
      </c>
      <c r="E34" s="105" t="s">
        <v>229</v>
      </c>
      <c r="F34" s="99" t="s">
        <v>233</v>
      </c>
      <c r="G34" s="201">
        <v>72.099999999999994</v>
      </c>
    </row>
    <row r="35" spans="1:8" ht="58.5" customHeight="1">
      <c r="A35" s="92" t="s">
        <v>234</v>
      </c>
      <c r="B35" s="193">
        <v>538</v>
      </c>
      <c r="C35" s="199" t="s">
        <v>189</v>
      </c>
      <c r="D35" s="199" t="s">
        <v>235</v>
      </c>
      <c r="E35" s="115" t="s">
        <v>191</v>
      </c>
      <c r="F35" s="194" t="s">
        <v>192</v>
      </c>
      <c r="G35" s="196">
        <f>G36</f>
        <v>812.8</v>
      </c>
    </row>
    <row r="36" spans="1:8" ht="115.5" customHeight="1">
      <c r="A36" s="122" t="s">
        <v>609</v>
      </c>
      <c r="B36" s="193">
        <v>538</v>
      </c>
      <c r="C36" s="194" t="s">
        <v>189</v>
      </c>
      <c r="D36" s="194" t="s">
        <v>235</v>
      </c>
      <c r="E36" s="115" t="s">
        <v>236</v>
      </c>
      <c r="F36" s="194" t="s">
        <v>237</v>
      </c>
      <c r="G36" s="196">
        <f>G37</f>
        <v>812.8</v>
      </c>
    </row>
    <row r="37" spans="1:8" ht="151.5" customHeight="1">
      <c r="A37" s="123" t="s">
        <v>608</v>
      </c>
      <c r="B37" s="193">
        <v>538</v>
      </c>
      <c r="C37" s="199" t="s">
        <v>189</v>
      </c>
      <c r="D37" s="199" t="s">
        <v>235</v>
      </c>
      <c r="E37" s="118" t="s">
        <v>238</v>
      </c>
      <c r="F37" s="199" t="s">
        <v>237</v>
      </c>
      <c r="G37" s="207">
        <f>G38</f>
        <v>812.8</v>
      </c>
    </row>
    <row r="38" spans="1:8" ht="63.75" customHeight="1">
      <c r="A38" s="119" t="s">
        <v>239</v>
      </c>
      <c r="B38" s="193">
        <v>538</v>
      </c>
      <c r="C38" s="199" t="s">
        <v>189</v>
      </c>
      <c r="D38" s="199" t="s">
        <v>235</v>
      </c>
      <c r="E38" s="118" t="s">
        <v>240</v>
      </c>
      <c r="F38" s="199" t="s">
        <v>192</v>
      </c>
      <c r="G38" s="207">
        <f>G39</f>
        <v>812.8</v>
      </c>
    </row>
    <row r="39" spans="1:8" ht="31.5">
      <c r="A39" s="119" t="s">
        <v>241</v>
      </c>
      <c r="B39" s="193">
        <v>538</v>
      </c>
      <c r="C39" s="199" t="s">
        <v>189</v>
      </c>
      <c r="D39" s="199" t="s">
        <v>235</v>
      </c>
      <c r="E39" s="118" t="s">
        <v>242</v>
      </c>
      <c r="F39" s="199" t="s">
        <v>192</v>
      </c>
      <c r="G39" s="207">
        <f>G40</f>
        <v>812.8</v>
      </c>
      <c r="H39" s="77"/>
    </row>
    <row r="40" spans="1:8" ht="31.5">
      <c r="A40" s="119" t="s">
        <v>243</v>
      </c>
      <c r="B40" s="193">
        <v>538</v>
      </c>
      <c r="C40" s="199" t="s">
        <v>189</v>
      </c>
      <c r="D40" s="199" t="s">
        <v>235</v>
      </c>
      <c r="E40" s="118" t="s">
        <v>242</v>
      </c>
      <c r="F40" s="199" t="s">
        <v>244</v>
      </c>
      <c r="G40" s="207">
        <f>прил.6!F41</f>
        <v>812.8</v>
      </c>
      <c r="H40" s="77"/>
    </row>
    <row r="41" spans="1:8" ht="28.5" customHeight="1">
      <c r="A41" s="125" t="s">
        <v>245</v>
      </c>
      <c r="B41" s="193">
        <v>538</v>
      </c>
      <c r="C41" s="194" t="s">
        <v>194</v>
      </c>
      <c r="D41" s="194" t="s">
        <v>190</v>
      </c>
      <c r="E41" s="148" t="s">
        <v>246</v>
      </c>
      <c r="F41" s="147" t="s">
        <v>192</v>
      </c>
      <c r="G41" s="208">
        <f>G42</f>
        <v>245.70000000000002</v>
      </c>
      <c r="H41" s="77"/>
    </row>
    <row r="42" spans="1:8" ht="28.5" customHeight="1">
      <c r="A42" s="129" t="s">
        <v>247</v>
      </c>
      <c r="B42" s="198">
        <v>538</v>
      </c>
      <c r="C42" s="199" t="s">
        <v>194</v>
      </c>
      <c r="D42" s="199" t="s">
        <v>248</v>
      </c>
      <c r="E42" s="146" t="s">
        <v>191</v>
      </c>
      <c r="F42" s="145" t="s">
        <v>192</v>
      </c>
      <c r="G42" s="209">
        <f>G43</f>
        <v>245.70000000000002</v>
      </c>
      <c r="H42" s="77"/>
    </row>
    <row r="43" spans="1:8" ht="27" customHeight="1">
      <c r="A43" s="129" t="s">
        <v>249</v>
      </c>
      <c r="B43" s="198">
        <v>538</v>
      </c>
      <c r="C43" s="199" t="s">
        <v>194</v>
      </c>
      <c r="D43" s="199" t="s">
        <v>248</v>
      </c>
      <c r="E43" s="146" t="s">
        <v>250</v>
      </c>
      <c r="F43" s="145" t="s">
        <v>192</v>
      </c>
      <c r="G43" s="209">
        <f>G44</f>
        <v>245.70000000000002</v>
      </c>
      <c r="H43" s="77"/>
    </row>
    <row r="44" spans="1:8" ht="37.5" customHeight="1">
      <c r="A44" s="129" t="s">
        <v>251</v>
      </c>
      <c r="B44" s="198">
        <v>538</v>
      </c>
      <c r="C44" s="199" t="s">
        <v>194</v>
      </c>
      <c r="D44" s="199" t="s">
        <v>248</v>
      </c>
      <c r="E44" s="146" t="s">
        <v>252</v>
      </c>
      <c r="F44" s="145" t="s">
        <v>192</v>
      </c>
      <c r="G44" s="209">
        <f>G45</f>
        <v>245.70000000000002</v>
      </c>
      <c r="H44" s="77"/>
    </row>
    <row r="45" spans="1:8" ht="45" customHeight="1">
      <c r="A45" s="129" t="s">
        <v>253</v>
      </c>
      <c r="B45" s="198">
        <v>538</v>
      </c>
      <c r="C45" s="199" t="s">
        <v>194</v>
      </c>
      <c r="D45" s="199" t="s">
        <v>248</v>
      </c>
      <c r="E45" s="146" t="s">
        <v>254</v>
      </c>
      <c r="F45" s="145" t="s">
        <v>192</v>
      </c>
      <c r="G45" s="209">
        <f>G46+G49</f>
        <v>245.70000000000002</v>
      </c>
      <c r="H45" s="77"/>
    </row>
    <row r="46" spans="1:8" ht="45" customHeight="1">
      <c r="A46" s="98" t="s">
        <v>201</v>
      </c>
      <c r="B46" s="198">
        <v>538</v>
      </c>
      <c r="C46" s="199" t="s">
        <v>194</v>
      </c>
      <c r="D46" s="199" t="s">
        <v>248</v>
      </c>
      <c r="E46" s="146" t="s">
        <v>254</v>
      </c>
      <c r="F46" s="145" t="s">
        <v>202</v>
      </c>
      <c r="G46" s="209">
        <f>G47+G48</f>
        <v>213.3</v>
      </c>
      <c r="H46" s="77"/>
    </row>
    <row r="47" spans="1:8" ht="42" customHeight="1">
      <c r="A47" s="129" t="s">
        <v>255</v>
      </c>
      <c r="B47" s="198">
        <v>538</v>
      </c>
      <c r="C47" s="199" t="s">
        <v>194</v>
      </c>
      <c r="D47" s="199" t="s">
        <v>248</v>
      </c>
      <c r="E47" s="146" t="s">
        <v>254</v>
      </c>
      <c r="F47" s="146">
        <v>121</v>
      </c>
      <c r="G47" s="209">
        <f>прил.6!F48</f>
        <v>163.80000000000001</v>
      </c>
      <c r="H47" s="77"/>
    </row>
    <row r="48" spans="1:8" ht="61.5" customHeight="1">
      <c r="A48" s="129" t="s">
        <v>204</v>
      </c>
      <c r="B48" s="198">
        <v>538</v>
      </c>
      <c r="C48" s="199" t="s">
        <v>194</v>
      </c>
      <c r="D48" s="199" t="s">
        <v>248</v>
      </c>
      <c r="E48" s="146" t="s">
        <v>254</v>
      </c>
      <c r="F48" s="146">
        <v>129</v>
      </c>
      <c r="G48" s="209">
        <f>прил.6!F49</f>
        <v>49.5</v>
      </c>
      <c r="H48" s="77"/>
    </row>
    <row r="49" spans="1:8" ht="44.25" customHeight="1">
      <c r="A49" s="129" t="s">
        <v>214</v>
      </c>
      <c r="B49" s="198">
        <v>538</v>
      </c>
      <c r="C49" s="199" t="s">
        <v>194</v>
      </c>
      <c r="D49" s="199" t="s">
        <v>248</v>
      </c>
      <c r="E49" s="146" t="s">
        <v>254</v>
      </c>
      <c r="F49" s="146">
        <v>244</v>
      </c>
      <c r="G49" s="209">
        <f>прил.6!F50</f>
        <v>32.4</v>
      </c>
      <c r="H49" s="77"/>
    </row>
    <row r="50" spans="1:8" ht="0.6" customHeight="1">
      <c r="A50" s="129"/>
      <c r="B50" s="198">
        <v>538</v>
      </c>
      <c r="C50" s="199"/>
      <c r="D50" s="199"/>
      <c r="E50" s="146"/>
      <c r="F50" s="146"/>
      <c r="G50" s="209"/>
      <c r="H50" s="77"/>
    </row>
    <row r="51" spans="1:8" ht="44.25" hidden="1" customHeight="1">
      <c r="A51" s="98" t="s">
        <v>214</v>
      </c>
      <c r="B51" s="198">
        <v>538</v>
      </c>
      <c r="C51" s="199" t="s">
        <v>189</v>
      </c>
      <c r="D51" s="199" t="s">
        <v>206</v>
      </c>
      <c r="E51" s="200" t="s">
        <v>212</v>
      </c>
      <c r="F51" s="140">
        <v>244</v>
      </c>
      <c r="G51" s="201">
        <v>11.2</v>
      </c>
      <c r="H51" s="77"/>
    </row>
    <row r="52" spans="1:8" ht="30.75" customHeight="1">
      <c r="A52" s="138" t="s">
        <v>264</v>
      </c>
      <c r="B52" s="193">
        <v>538</v>
      </c>
      <c r="C52" s="194" t="s">
        <v>206</v>
      </c>
      <c r="D52" s="194" t="s">
        <v>190</v>
      </c>
      <c r="E52" s="148" t="s">
        <v>191</v>
      </c>
      <c r="F52" s="194" t="s">
        <v>192</v>
      </c>
      <c r="G52" s="196">
        <f>G53+G69</f>
        <v>300</v>
      </c>
      <c r="H52" s="134"/>
    </row>
    <row r="53" spans="1:8" ht="28.5" customHeight="1">
      <c r="A53" s="92" t="s">
        <v>265</v>
      </c>
      <c r="B53" s="193">
        <v>538</v>
      </c>
      <c r="C53" s="194" t="s">
        <v>206</v>
      </c>
      <c r="D53" s="194" t="s">
        <v>258</v>
      </c>
      <c r="E53" s="194" t="s">
        <v>191</v>
      </c>
      <c r="F53" s="194" t="s">
        <v>192</v>
      </c>
      <c r="G53" s="196">
        <f>G55</f>
        <v>300</v>
      </c>
      <c r="H53" s="139"/>
    </row>
    <row r="54" spans="1:8" ht="51" customHeight="1">
      <c r="A54" s="119" t="s">
        <v>398</v>
      </c>
      <c r="B54" s="198">
        <v>538</v>
      </c>
      <c r="C54" s="199" t="s">
        <v>206</v>
      </c>
      <c r="D54" s="199" t="s">
        <v>258</v>
      </c>
      <c r="E54" s="199" t="s">
        <v>267</v>
      </c>
      <c r="F54" s="199" t="s">
        <v>192</v>
      </c>
      <c r="G54" s="207">
        <f>G55</f>
        <v>300</v>
      </c>
      <c r="H54" s="77"/>
    </row>
    <row r="55" spans="1:8" ht="39" customHeight="1">
      <c r="A55" s="98" t="s">
        <v>268</v>
      </c>
      <c r="B55" s="198">
        <v>538</v>
      </c>
      <c r="C55" s="140" t="s">
        <v>206</v>
      </c>
      <c r="D55" s="140" t="s">
        <v>258</v>
      </c>
      <c r="E55" s="118" t="s">
        <v>269</v>
      </c>
      <c r="F55" s="140" t="s">
        <v>192</v>
      </c>
      <c r="G55" s="201">
        <f>G56+G63+G65+G68</f>
        <v>300</v>
      </c>
    </row>
    <row r="56" spans="1:8" ht="39.75" customHeight="1">
      <c r="A56" s="98" t="s">
        <v>270</v>
      </c>
      <c r="B56" s="198">
        <v>538</v>
      </c>
      <c r="C56" s="140" t="s">
        <v>206</v>
      </c>
      <c r="D56" s="140" t="s">
        <v>258</v>
      </c>
      <c r="E56" s="118" t="s">
        <v>271</v>
      </c>
      <c r="F56" s="140" t="s">
        <v>192</v>
      </c>
      <c r="G56" s="201">
        <f>G57</f>
        <v>0</v>
      </c>
    </row>
    <row r="57" spans="1:8" ht="31.5">
      <c r="A57" s="98" t="s">
        <v>272</v>
      </c>
      <c r="B57" s="198">
        <v>538</v>
      </c>
      <c r="C57" s="140" t="s">
        <v>206</v>
      </c>
      <c r="D57" s="140" t="s">
        <v>258</v>
      </c>
      <c r="E57" s="118" t="s">
        <v>273</v>
      </c>
      <c r="F57" s="140" t="s">
        <v>192</v>
      </c>
      <c r="G57" s="201">
        <f>G58</f>
        <v>0</v>
      </c>
    </row>
    <row r="58" spans="1:8" ht="40.9" customHeight="1">
      <c r="A58" s="98" t="s">
        <v>263</v>
      </c>
      <c r="B58" s="198">
        <v>538</v>
      </c>
      <c r="C58" s="140" t="s">
        <v>206</v>
      </c>
      <c r="D58" s="140" t="s">
        <v>258</v>
      </c>
      <c r="E58" s="118" t="s">
        <v>273</v>
      </c>
      <c r="F58" s="118">
        <v>244</v>
      </c>
      <c r="G58" s="201">
        <v>0</v>
      </c>
    </row>
    <row r="59" spans="1:8" ht="0.6" customHeight="1">
      <c r="A59" s="98" t="s">
        <v>274</v>
      </c>
      <c r="B59" s="198">
        <v>538</v>
      </c>
      <c r="C59" s="140" t="s">
        <v>206</v>
      </c>
      <c r="D59" s="140" t="s">
        <v>258</v>
      </c>
      <c r="E59" s="118" t="s">
        <v>275</v>
      </c>
      <c r="F59" s="140" t="s">
        <v>192</v>
      </c>
      <c r="G59" s="201">
        <f>G60</f>
        <v>15</v>
      </c>
    </row>
    <row r="60" spans="1:8" ht="1.1499999999999999" customHeight="1">
      <c r="A60" s="98" t="s">
        <v>263</v>
      </c>
      <c r="B60" s="198">
        <v>538</v>
      </c>
      <c r="C60" s="140" t="s">
        <v>206</v>
      </c>
      <c r="D60" s="140" t="s">
        <v>258</v>
      </c>
      <c r="E60" s="118" t="s">
        <v>275</v>
      </c>
      <c r="F60" s="118">
        <v>244</v>
      </c>
      <c r="G60" s="201">
        <v>15</v>
      </c>
    </row>
    <row r="61" spans="1:8" ht="27" customHeight="1">
      <c r="A61" s="129" t="s">
        <v>279</v>
      </c>
      <c r="B61" s="198">
        <v>538</v>
      </c>
      <c r="C61" s="140" t="s">
        <v>206</v>
      </c>
      <c r="D61" s="140" t="s">
        <v>258</v>
      </c>
      <c r="E61" s="141" t="s">
        <v>280</v>
      </c>
      <c r="F61" s="140" t="s">
        <v>192</v>
      </c>
      <c r="G61" s="201">
        <f>G62</f>
        <v>0</v>
      </c>
    </row>
    <row r="62" spans="1:8" ht="37.5" customHeight="1">
      <c r="A62" s="98" t="s">
        <v>263</v>
      </c>
      <c r="B62" s="198">
        <v>538</v>
      </c>
      <c r="C62" s="140" t="s">
        <v>206</v>
      </c>
      <c r="D62" s="140" t="s">
        <v>258</v>
      </c>
      <c r="E62" s="118" t="s">
        <v>280</v>
      </c>
      <c r="F62" s="140" t="s">
        <v>244</v>
      </c>
      <c r="G62" s="201"/>
    </row>
    <row r="63" spans="1:8" ht="37.5" customHeight="1">
      <c r="A63" s="98" t="s">
        <v>276</v>
      </c>
      <c r="B63" s="198">
        <v>538</v>
      </c>
      <c r="C63" s="140" t="s">
        <v>206</v>
      </c>
      <c r="D63" s="140" t="s">
        <v>258</v>
      </c>
      <c r="E63" s="118" t="s">
        <v>275</v>
      </c>
      <c r="F63" s="140" t="s">
        <v>192</v>
      </c>
      <c r="G63" s="210">
        <f>G64</f>
        <v>0</v>
      </c>
    </row>
    <row r="64" spans="1:8" ht="37.5" customHeight="1">
      <c r="A64" s="98" t="s">
        <v>263</v>
      </c>
      <c r="B64" s="198">
        <v>538</v>
      </c>
      <c r="C64" s="140" t="s">
        <v>206</v>
      </c>
      <c r="D64" s="140" t="s">
        <v>258</v>
      </c>
      <c r="E64" s="118" t="s">
        <v>275</v>
      </c>
      <c r="F64" s="118">
        <v>244</v>
      </c>
      <c r="G64" s="210">
        <v>0</v>
      </c>
    </row>
    <row r="65" spans="1:7" ht="37.5" customHeight="1">
      <c r="A65" s="129" t="s">
        <v>279</v>
      </c>
      <c r="B65" s="198">
        <v>538</v>
      </c>
      <c r="C65" s="140" t="s">
        <v>206</v>
      </c>
      <c r="D65" s="140" t="s">
        <v>258</v>
      </c>
      <c r="E65" s="118" t="s">
        <v>277</v>
      </c>
      <c r="F65" s="140" t="s">
        <v>192</v>
      </c>
      <c r="G65" s="210">
        <f>G66</f>
        <v>0</v>
      </c>
    </row>
    <row r="66" spans="1:7" ht="37.5" customHeight="1">
      <c r="A66" s="98" t="s">
        <v>263</v>
      </c>
      <c r="B66" s="198">
        <v>538</v>
      </c>
      <c r="C66" s="140" t="s">
        <v>206</v>
      </c>
      <c r="D66" s="140" t="s">
        <v>258</v>
      </c>
      <c r="E66" s="118" t="s">
        <v>278</v>
      </c>
      <c r="F66" s="118">
        <v>244</v>
      </c>
      <c r="G66" s="210">
        <v>0</v>
      </c>
    </row>
    <row r="67" spans="1:7" ht="37.5" customHeight="1">
      <c r="A67" s="98" t="s">
        <v>376</v>
      </c>
      <c r="B67" s="198">
        <v>538</v>
      </c>
      <c r="C67" s="140" t="s">
        <v>206</v>
      </c>
      <c r="D67" s="140" t="s">
        <v>258</v>
      </c>
      <c r="E67" s="141" t="s">
        <v>280</v>
      </c>
      <c r="F67" s="140" t="s">
        <v>192</v>
      </c>
      <c r="G67" s="210">
        <f>G68</f>
        <v>300</v>
      </c>
    </row>
    <row r="68" spans="1:7" ht="27" customHeight="1">
      <c r="A68" s="129" t="s">
        <v>281</v>
      </c>
      <c r="B68" s="198">
        <v>538</v>
      </c>
      <c r="C68" s="140" t="s">
        <v>206</v>
      </c>
      <c r="D68" s="140" t="s">
        <v>258</v>
      </c>
      <c r="E68" s="118" t="s">
        <v>280</v>
      </c>
      <c r="F68" s="140" t="s">
        <v>244</v>
      </c>
      <c r="G68" s="210">
        <f>прил.6!F69</f>
        <v>300</v>
      </c>
    </row>
    <row r="69" spans="1:7" ht="28.5" hidden="1" customHeight="1">
      <c r="A69" s="125" t="s">
        <v>281</v>
      </c>
      <c r="B69" s="193">
        <v>538</v>
      </c>
      <c r="C69" s="142" t="s">
        <v>206</v>
      </c>
      <c r="D69" s="142">
        <v>12</v>
      </c>
      <c r="E69" s="115" t="s">
        <v>219</v>
      </c>
      <c r="F69" s="142" t="s">
        <v>192</v>
      </c>
      <c r="G69" s="211">
        <f>G70</f>
        <v>0</v>
      </c>
    </row>
    <row r="70" spans="1:7" ht="27" hidden="1" customHeight="1">
      <c r="A70" s="129" t="s">
        <v>282</v>
      </c>
      <c r="B70" s="198">
        <v>538</v>
      </c>
      <c r="C70" s="140" t="s">
        <v>206</v>
      </c>
      <c r="D70" s="140">
        <v>12</v>
      </c>
      <c r="E70" s="118" t="s">
        <v>283</v>
      </c>
      <c r="F70" s="140" t="s">
        <v>192</v>
      </c>
      <c r="G70" s="210">
        <f>G71</f>
        <v>0</v>
      </c>
    </row>
    <row r="71" spans="1:7" ht="31.5" hidden="1">
      <c r="A71" s="129" t="s">
        <v>263</v>
      </c>
      <c r="B71" s="198">
        <v>538</v>
      </c>
      <c r="C71" s="140" t="s">
        <v>206</v>
      </c>
      <c r="D71" s="140">
        <v>12</v>
      </c>
      <c r="E71" s="118" t="s">
        <v>284</v>
      </c>
      <c r="F71" s="140">
        <v>244</v>
      </c>
      <c r="G71" s="210">
        <v>0</v>
      </c>
    </row>
    <row r="72" spans="1:7" ht="31.5">
      <c r="A72" s="212" t="s">
        <v>256</v>
      </c>
      <c r="B72" s="88">
        <v>538</v>
      </c>
      <c r="C72" s="93" t="s">
        <v>248</v>
      </c>
      <c r="D72" s="93" t="s">
        <v>190</v>
      </c>
      <c r="E72" s="126" t="s">
        <v>191</v>
      </c>
      <c r="F72" s="93" t="s">
        <v>192</v>
      </c>
      <c r="G72" s="213">
        <f>G73</f>
        <v>250</v>
      </c>
    </row>
    <row r="73" spans="1:7" ht="47.25">
      <c r="A73" s="129" t="s">
        <v>257</v>
      </c>
      <c r="B73" s="198">
        <v>538</v>
      </c>
      <c r="C73" s="99" t="s">
        <v>248</v>
      </c>
      <c r="D73" s="99" t="s">
        <v>258</v>
      </c>
      <c r="E73" s="130" t="s">
        <v>191</v>
      </c>
      <c r="F73" s="99" t="s">
        <v>192</v>
      </c>
      <c r="G73" s="210">
        <f>G74</f>
        <v>250</v>
      </c>
    </row>
    <row r="74" spans="1:7" ht="31.5">
      <c r="A74" s="112" t="s">
        <v>259</v>
      </c>
      <c r="B74" s="198">
        <v>538</v>
      </c>
      <c r="C74" s="99" t="s">
        <v>248</v>
      </c>
      <c r="D74" s="99" t="s">
        <v>258</v>
      </c>
      <c r="E74" s="130" t="s">
        <v>227</v>
      </c>
      <c r="F74" s="99" t="s">
        <v>192</v>
      </c>
      <c r="G74" s="210">
        <f>G75</f>
        <v>250</v>
      </c>
    </row>
    <row r="75" spans="1:7" ht="16.5">
      <c r="A75" s="112" t="s">
        <v>260</v>
      </c>
      <c r="B75" s="198">
        <v>538</v>
      </c>
      <c r="C75" s="99" t="s">
        <v>248</v>
      </c>
      <c r="D75" s="99" t="s">
        <v>258</v>
      </c>
      <c r="E75" s="130" t="s">
        <v>219</v>
      </c>
      <c r="F75" s="99" t="s">
        <v>192</v>
      </c>
      <c r="G75" s="210">
        <f>G76</f>
        <v>250</v>
      </c>
    </row>
    <row r="76" spans="1:7" ht="47.25">
      <c r="A76" s="137" t="s">
        <v>261</v>
      </c>
      <c r="B76" s="198">
        <v>538</v>
      </c>
      <c r="C76" s="99" t="s">
        <v>248</v>
      </c>
      <c r="D76" s="99" t="s">
        <v>258</v>
      </c>
      <c r="E76" s="130" t="s">
        <v>262</v>
      </c>
      <c r="F76" s="99" t="s">
        <v>192</v>
      </c>
      <c r="G76" s="210">
        <f>G77</f>
        <v>250</v>
      </c>
    </row>
    <row r="77" spans="1:7" ht="31.5">
      <c r="A77" s="112" t="s">
        <v>263</v>
      </c>
      <c r="B77" s="198">
        <v>538</v>
      </c>
      <c r="C77" s="99" t="s">
        <v>248</v>
      </c>
      <c r="D77" s="99" t="s">
        <v>258</v>
      </c>
      <c r="E77" s="130" t="s">
        <v>262</v>
      </c>
      <c r="F77" s="99" t="s">
        <v>244</v>
      </c>
      <c r="G77" s="210">
        <f>прил.6!F56</f>
        <v>250</v>
      </c>
    </row>
    <row r="78" spans="1:7" ht="27" customHeight="1">
      <c r="A78" s="96" t="s">
        <v>285</v>
      </c>
      <c r="B78" s="193">
        <v>538</v>
      </c>
      <c r="C78" s="142" t="s">
        <v>286</v>
      </c>
      <c r="D78" s="142" t="s">
        <v>190</v>
      </c>
      <c r="E78" s="115" t="s">
        <v>191</v>
      </c>
      <c r="F78" s="142" t="s">
        <v>192</v>
      </c>
      <c r="G78" s="197">
        <f>G79+G86</f>
        <v>2133.6</v>
      </c>
    </row>
    <row r="79" spans="1:7" ht="28.5" customHeight="1">
      <c r="A79" s="96" t="s">
        <v>287</v>
      </c>
      <c r="B79" s="193">
        <v>538</v>
      </c>
      <c r="C79" s="142" t="s">
        <v>286</v>
      </c>
      <c r="D79" s="142" t="s">
        <v>194</v>
      </c>
      <c r="E79" s="115" t="s">
        <v>191</v>
      </c>
      <c r="F79" s="142" t="s">
        <v>192</v>
      </c>
      <c r="G79" s="197">
        <f>G80</f>
        <v>729</v>
      </c>
    </row>
    <row r="80" spans="1:7" ht="47.25">
      <c r="A80" s="119" t="s">
        <v>288</v>
      </c>
      <c r="B80" s="198">
        <v>538</v>
      </c>
      <c r="C80" s="199" t="s">
        <v>286</v>
      </c>
      <c r="D80" s="199" t="s">
        <v>194</v>
      </c>
      <c r="E80" s="199" t="s">
        <v>289</v>
      </c>
      <c r="F80" s="199" t="s">
        <v>192</v>
      </c>
      <c r="G80" s="207">
        <f>G81</f>
        <v>729</v>
      </c>
    </row>
    <row r="81" spans="1:9" ht="63">
      <c r="A81" s="98" t="s">
        <v>290</v>
      </c>
      <c r="B81" s="198">
        <v>538</v>
      </c>
      <c r="C81" s="140" t="s">
        <v>286</v>
      </c>
      <c r="D81" s="140" t="s">
        <v>194</v>
      </c>
      <c r="E81" s="118" t="s">
        <v>291</v>
      </c>
      <c r="F81" s="140" t="s">
        <v>192</v>
      </c>
      <c r="G81" s="201">
        <f>G82</f>
        <v>729</v>
      </c>
    </row>
    <row r="82" spans="1:9" ht="63">
      <c r="A82" s="98" t="s">
        <v>292</v>
      </c>
      <c r="B82" s="198">
        <v>538</v>
      </c>
      <c r="C82" s="140" t="s">
        <v>286</v>
      </c>
      <c r="D82" s="140" t="s">
        <v>194</v>
      </c>
      <c r="E82" s="118" t="s">
        <v>293</v>
      </c>
      <c r="F82" s="140" t="s">
        <v>192</v>
      </c>
      <c r="G82" s="201">
        <f>G83</f>
        <v>729</v>
      </c>
    </row>
    <row r="83" spans="1:9" ht="47.25">
      <c r="A83" s="98" t="s">
        <v>294</v>
      </c>
      <c r="B83" s="198">
        <v>538</v>
      </c>
      <c r="C83" s="140" t="s">
        <v>286</v>
      </c>
      <c r="D83" s="140" t="s">
        <v>194</v>
      </c>
      <c r="E83" s="118" t="s">
        <v>297</v>
      </c>
      <c r="F83" s="140" t="s">
        <v>192</v>
      </c>
      <c r="G83" s="201">
        <f>G84+G85</f>
        <v>729</v>
      </c>
    </row>
    <row r="84" spans="1:9" ht="31.5">
      <c r="A84" s="98" t="s">
        <v>263</v>
      </c>
      <c r="B84" s="198">
        <v>538</v>
      </c>
      <c r="C84" s="140" t="s">
        <v>286</v>
      </c>
      <c r="D84" s="140" t="s">
        <v>194</v>
      </c>
      <c r="E84" s="118" t="s">
        <v>297</v>
      </c>
      <c r="F84" s="118">
        <v>244</v>
      </c>
      <c r="G84" s="201">
        <f>прил.6!F82</f>
        <v>729</v>
      </c>
    </row>
    <row r="85" spans="1:9" ht="59.25" hidden="1" customHeight="1">
      <c r="A85" s="98" t="s">
        <v>296</v>
      </c>
      <c r="B85" s="193">
        <v>538</v>
      </c>
      <c r="C85" s="140" t="s">
        <v>286</v>
      </c>
      <c r="D85" s="140" t="s">
        <v>194</v>
      </c>
      <c r="E85" s="118" t="s">
        <v>297</v>
      </c>
      <c r="F85" s="118">
        <v>810</v>
      </c>
      <c r="G85" s="201"/>
    </row>
    <row r="86" spans="1:9" ht="20.25" customHeight="1">
      <c r="A86" s="96" t="s">
        <v>298</v>
      </c>
      <c r="B86" s="193">
        <v>538</v>
      </c>
      <c r="C86" s="142" t="s">
        <v>286</v>
      </c>
      <c r="D86" s="142" t="s">
        <v>248</v>
      </c>
      <c r="E86" s="115" t="s">
        <v>191</v>
      </c>
      <c r="F86" s="142" t="s">
        <v>192</v>
      </c>
      <c r="G86" s="197">
        <f>G87</f>
        <v>1404.6</v>
      </c>
    </row>
    <row r="87" spans="1:9" ht="75" customHeight="1">
      <c r="A87" s="123" t="s">
        <v>299</v>
      </c>
      <c r="B87" s="198">
        <v>538</v>
      </c>
      <c r="C87" s="199" t="s">
        <v>286</v>
      </c>
      <c r="D87" s="199" t="s">
        <v>248</v>
      </c>
      <c r="E87" s="199" t="s">
        <v>289</v>
      </c>
      <c r="F87" s="199" t="s">
        <v>192</v>
      </c>
      <c r="G87" s="207">
        <f>G88+G96</f>
        <v>1404.6</v>
      </c>
      <c r="H87" s="77"/>
      <c r="I87" s="77"/>
    </row>
    <row r="88" spans="1:9" ht="47.25">
      <c r="A88" s="98" t="s">
        <v>300</v>
      </c>
      <c r="B88" s="198">
        <v>538</v>
      </c>
      <c r="C88" s="140" t="s">
        <v>286</v>
      </c>
      <c r="D88" s="140" t="s">
        <v>248</v>
      </c>
      <c r="E88" s="118" t="s">
        <v>301</v>
      </c>
      <c r="F88" s="140" t="s">
        <v>192</v>
      </c>
      <c r="G88" s="201">
        <f>G89</f>
        <v>305</v>
      </c>
      <c r="H88" s="77"/>
      <c r="I88" s="77"/>
    </row>
    <row r="89" spans="1:9" ht="31.5">
      <c r="A89" s="98" t="s">
        <v>302</v>
      </c>
      <c r="B89" s="198">
        <v>538</v>
      </c>
      <c r="C89" s="140" t="s">
        <v>286</v>
      </c>
      <c r="D89" s="140" t="s">
        <v>248</v>
      </c>
      <c r="E89" s="118" t="s">
        <v>303</v>
      </c>
      <c r="F89" s="140" t="s">
        <v>192</v>
      </c>
      <c r="G89" s="201">
        <f>G90</f>
        <v>305</v>
      </c>
      <c r="H89" s="77"/>
      <c r="I89" s="77"/>
    </row>
    <row r="90" spans="1:9" ht="31.5">
      <c r="A90" s="98" t="s">
        <v>304</v>
      </c>
      <c r="B90" s="198">
        <v>538</v>
      </c>
      <c r="C90" s="140" t="s">
        <v>286</v>
      </c>
      <c r="D90" s="140" t="s">
        <v>248</v>
      </c>
      <c r="E90" s="118" t="s">
        <v>305</v>
      </c>
      <c r="F90" s="140" t="s">
        <v>192</v>
      </c>
      <c r="G90" s="201">
        <f>G91</f>
        <v>305</v>
      </c>
      <c r="H90" s="77"/>
      <c r="I90" s="77"/>
    </row>
    <row r="91" spans="1:9" ht="34.5" customHeight="1">
      <c r="A91" s="98" t="s">
        <v>263</v>
      </c>
      <c r="B91" s="198">
        <v>538</v>
      </c>
      <c r="C91" s="140" t="s">
        <v>286</v>
      </c>
      <c r="D91" s="140" t="s">
        <v>248</v>
      </c>
      <c r="E91" s="118" t="s">
        <v>305</v>
      </c>
      <c r="F91" s="118">
        <v>244</v>
      </c>
      <c r="G91" s="201">
        <f>прил.6!F89</f>
        <v>305</v>
      </c>
      <c r="H91" s="77"/>
      <c r="I91" s="77"/>
    </row>
    <row r="92" spans="1:9" ht="31.5" hidden="1">
      <c r="A92" s="98" t="s">
        <v>306</v>
      </c>
      <c r="B92" s="198">
        <v>538</v>
      </c>
      <c r="C92" s="140" t="s">
        <v>286</v>
      </c>
      <c r="D92" s="140" t="s">
        <v>248</v>
      </c>
      <c r="E92" s="118" t="s">
        <v>307</v>
      </c>
      <c r="F92" s="140" t="s">
        <v>192</v>
      </c>
      <c r="G92" s="201">
        <f>G93</f>
        <v>0</v>
      </c>
      <c r="H92" s="77"/>
      <c r="I92" s="77"/>
    </row>
    <row r="93" spans="1:9" ht="31.5" hidden="1">
      <c r="A93" s="98" t="s">
        <v>308</v>
      </c>
      <c r="B93" s="198">
        <v>538</v>
      </c>
      <c r="C93" s="140" t="s">
        <v>286</v>
      </c>
      <c r="D93" s="140" t="s">
        <v>248</v>
      </c>
      <c r="E93" s="118" t="s">
        <v>309</v>
      </c>
      <c r="F93" s="140" t="s">
        <v>192</v>
      </c>
      <c r="G93" s="201">
        <f>G94</f>
        <v>0</v>
      </c>
      <c r="H93" s="77"/>
      <c r="I93" s="77"/>
    </row>
    <row r="94" spans="1:9" ht="16.5" hidden="1">
      <c r="A94" s="98" t="s">
        <v>310</v>
      </c>
      <c r="B94" s="198">
        <v>538</v>
      </c>
      <c r="C94" s="140" t="s">
        <v>286</v>
      </c>
      <c r="D94" s="140" t="s">
        <v>248</v>
      </c>
      <c r="E94" s="118" t="s">
        <v>311</v>
      </c>
      <c r="F94" s="140" t="s">
        <v>192</v>
      </c>
      <c r="G94" s="201">
        <f>G95</f>
        <v>0</v>
      </c>
      <c r="H94" s="77"/>
      <c r="I94" s="77"/>
    </row>
    <row r="95" spans="1:9" ht="31.5" hidden="1">
      <c r="A95" s="98" t="s">
        <v>263</v>
      </c>
      <c r="B95" s="198">
        <v>538</v>
      </c>
      <c r="C95" s="140" t="s">
        <v>286</v>
      </c>
      <c r="D95" s="140" t="s">
        <v>248</v>
      </c>
      <c r="E95" s="118" t="s">
        <v>311</v>
      </c>
      <c r="F95" s="118">
        <v>244</v>
      </c>
      <c r="G95" s="201"/>
      <c r="H95" s="77"/>
      <c r="I95" s="77"/>
    </row>
    <row r="96" spans="1:9" ht="31.5">
      <c r="A96" s="98" t="s">
        <v>312</v>
      </c>
      <c r="B96" s="198">
        <v>538</v>
      </c>
      <c r="C96" s="140" t="s">
        <v>286</v>
      </c>
      <c r="D96" s="140" t="s">
        <v>248</v>
      </c>
      <c r="E96" s="118" t="s">
        <v>313</v>
      </c>
      <c r="F96" s="140" t="s">
        <v>192</v>
      </c>
      <c r="G96" s="201">
        <f>G97</f>
        <v>1099.5999999999999</v>
      </c>
      <c r="H96" s="77"/>
      <c r="I96" s="95"/>
    </row>
    <row r="97" spans="1:9" ht="47.25">
      <c r="A97" s="98" t="s">
        <v>314</v>
      </c>
      <c r="B97" s="198">
        <v>538</v>
      </c>
      <c r="C97" s="140" t="s">
        <v>286</v>
      </c>
      <c r="D97" s="140" t="s">
        <v>248</v>
      </c>
      <c r="E97" s="118" t="s">
        <v>315</v>
      </c>
      <c r="F97" s="140" t="s">
        <v>192</v>
      </c>
      <c r="G97" s="201">
        <f>G100+G102+G104+G106</f>
        <v>1099.5999999999999</v>
      </c>
      <c r="H97" s="77"/>
      <c r="I97" s="77"/>
    </row>
    <row r="98" spans="1:9" ht="24" hidden="1" customHeight="1">
      <c r="A98" s="98" t="s">
        <v>316</v>
      </c>
      <c r="B98" s="198">
        <v>538</v>
      </c>
      <c r="C98" s="140" t="s">
        <v>286</v>
      </c>
      <c r="D98" s="140" t="s">
        <v>248</v>
      </c>
      <c r="E98" s="118" t="s">
        <v>317</v>
      </c>
      <c r="F98" s="140" t="s">
        <v>192</v>
      </c>
      <c r="G98" s="201"/>
      <c r="H98" s="77"/>
      <c r="I98" s="77"/>
    </row>
    <row r="99" spans="1:9" ht="42" hidden="1" customHeight="1">
      <c r="A99" s="98" t="s">
        <v>263</v>
      </c>
      <c r="B99" s="198">
        <v>538</v>
      </c>
      <c r="C99" s="140" t="s">
        <v>286</v>
      </c>
      <c r="D99" s="140" t="s">
        <v>248</v>
      </c>
      <c r="E99" s="118" t="s">
        <v>317</v>
      </c>
      <c r="F99" s="140" t="s">
        <v>244</v>
      </c>
      <c r="G99" s="201"/>
      <c r="H99" s="77"/>
      <c r="I99" s="77"/>
    </row>
    <row r="100" spans="1:9" ht="31.5" customHeight="1">
      <c r="A100" s="98" t="s">
        <v>318</v>
      </c>
      <c r="B100" s="198">
        <v>538</v>
      </c>
      <c r="C100" s="140" t="s">
        <v>286</v>
      </c>
      <c r="D100" s="140" t="s">
        <v>248</v>
      </c>
      <c r="E100" s="118" t="s">
        <v>319</v>
      </c>
      <c r="F100" s="140" t="s">
        <v>192</v>
      </c>
      <c r="G100" s="201">
        <f>G101</f>
        <v>250</v>
      </c>
      <c r="H100" s="77"/>
      <c r="I100" s="77"/>
    </row>
    <row r="101" spans="1:9" ht="39.75" customHeight="1">
      <c r="A101" s="98" t="s">
        <v>263</v>
      </c>
      <c r="B101" s="198">
        <v>538</v>
      </c>
      <c r="C101" s="140" t="s">
        <v>286</v>
      </c>
      <c r="D101" s="140" t="s">
        <v>248</v>
      </c>
      <c r="E101" s="118" t="s">
        <v>319</v>
      </c>
      <c r="F101" s="118">
        <v>244</v>
      </c>
      <c r="G101" s="201">
        <f>прил.6!F99</f>
        <v>250</v>
      </c>
      <c r="H101" s="77"/>
      <c r="I101" s="77"/>
    </row>
    <row r="102" spans="1:9" ht="46.5" customHeight="1">
      <c r="A102" s="98" t="s">
        <v>400</v>
      </c>
      <c r="B102" s="198">
        <v>538</v>
      </c>
      <c r="C102" s="140" t="s">
        <v>286</v>
      </c>
      <c r="D102" s="140" t="s">
        <v>248</v>
      </c>
      <c r="E102" s="118" t="s">
        <v>321</v>
      </c>
      <c r="F102" s="140" t="s">
        <v>192</v>
      </c>
      <c r="G102" s="201">
        <f>G103</f>
        <v>550</v>
      </c>
      <c r="H102" s="77"/>
      <c r="I102" s="77"/>
    </row>
    <row r="103" spans="1:9" ht="42" customHeight="1">
      <c r="A103" s="98" t="s">
        <v>263</v>
      </c>
      <c r="B103" s="198">
        <v>538</v>
      </c>
      <c r="C103" s="140" t="s">
        <v>286</v>
      </c>
      <c r="D103" s="140" t="s">
        <v>248</v>
      </c>
      <c r="E103" s="118" t="s">
        <v>321</v>
      </c>
      <c r="F103" s="118">
        <v>244</v>
      </c>
      <c r="G103" s="201">
        <f>прил.6!F101</f>
        <v>550</v>
      </c>
    </row>
    <row r="104" spans="1:9" ht="31.5">
      <c r="A104" s="98" t="s">
        <v>401</v>
      </c>
      <c r="B104" s="198">
        <v>538</v>
      </c>
      <c r="C104" s="140" t="s">
        <v>286</v>
      </c>
      <c r="D104" s="140" t="s">
        <v>248</v>
      </c>
      <c r="E104" s="118" t="s">
        <v>323</v>
      </c>
      <c r="F104" s="140" t="s">
        <v>192</v>
      </c>
      <c r="G104" s="201">
        <f>G105</f>
        <v>200</v>
      </c>
    </row>
    <row r="105" spans="1:9" ht="42.75" customHeight="1">
      <c r="A105" s="98" t="s">
        <v>263</v>
      </c>
      <c r="B105" s="198">
        <v>538</v>
      </c>
      <c r="C105" s="140" t="s">
        <v>286</v>
      </c>
      <c r="D105" s="140" t="s">
        <v>248</v>
      </c>
      <c r="E105" s="118" t="s">
        <v>323</v>
      </c>
      <c r="F105" s="118">
        <v>244</v>
      </c>
      <c r="G105" s="201">
        <f>прил.6!F103</f>
        <v>200</v>
      </c>
    </row>
    <row r="106" spans="1:9" ht="42.75" customHeight="1">
      <c r="A106" s="98" t="s">
        <v>324</v>
      </c>
      <c r="B106" s="198">
        <v>538</v>
      </c>
      <c r="C106" s="140" t="s">
        <v>286</v>
      </c>
      <c r="D106" s="140" t="s">
        <v>248</v>
      </c>
      <c r="E106" s="118" t="s">
        <v>325</v>
      </c>
      <c r="F106" s="140" t="s">
        <v>192</v>
      </c>
      <c r="G106" s="201">
        <f>G107</f>
        <v>99.6</v>
      </c>
    </row>
    <row r="107" spans="1:9" ht="42.75" customHeight="1">
      <c r="A107" s="98" t="s">
        <v>263</v>
      </c>
      <c r="B107" s="198">
        <v>538</v>
      </c>
      <c r="C107" s="140" t="s">
        <v>286</v>
      </c>
      <c r="D107" s="140" t="s">
        <v>248</v>
      </c>
      <c r="E107" s="118" t="s">
        <v>325</v>
      </c>
      <c r="F107" s="118">
        <v>244</v>
      </c>
      <c r="G107" s="201">
        <f>прил.6!F105</f>
        <v>99.6</v>
      </c>
    </row>
    <row r="108" spans="1:9" ht="31.5" customHeight="1">
      <c r="A108" s="96" t="s">
        <v>326</v>
      </c>
      <c r="B108" s="193">
        <v>538</v>
      </c>
      <c r="C108" s="142" t="s">
        <v>327</v>
      </c>
      <c r="D108" s="142" t="s">
        <v>190</v>
      </c>
      <c r="E108" s="115" t="s">
        <v>191</v>
      </c>
      <c r="F108" s="142" t="s">
        <v>192</v>
      </c>
      <c r="G108" s="197">
        <f>G109+G131</f>
        <v>761.6</v>
      </c>
    </row>
    <row r="109" spans="1:9" ht="66" customHeight="1">
      <c r="A109" s="119" t="s">
        <v>328</v>
      </c>
      <c r="B109" s="198">
        <v>538</v>
      </c>
      <c r="C109" s="199" t="s">
        <v>327</v>
      </c>
      <c r="D109" s="199" t="s">
        <v>189</v>
      </c>
      <c r="E109" s="199" t="s">
        <v>329</v>
      </c>
      <c r="F109" s="199" t="s">
        <v>192</v>
      </c>
      <c r="G109" s="207">
        <f>G110</f>
        <v>755.7</v>
      </c>
    </row>
    <row r="110" spans="1:9" ht="36.75" customHeight="1">
      <c r="A110" s="98" t="s">
        <v>330</v>
      </c>
      <c r="B110" s="198">
        <v>538</v>
      </c>
      <c r="C110" s="140" t="s">
        <v>327</v>
      </c>
      <c r="D110" s="140" t="s">
        <v>189</v>
      </c>
      <c r="E110" s="118" t="s">
        <v>331</v>
      </c>
      <c r="F110" s="140" t="s">
        <v>192</v>
      </c>
      <c r="G110" s="201">
        <f>G111+G116</f>
        <v>755.7</v>
      </c>
    </row>
    <row r="111" spans="1:9" ht="38.25" customHeight="1">
      <c r="A111" s="98" t="s">
        <v>332</v>
      </c>
      <c r="B111" s="198">
        <v>538</v>
      </c>
      <c r="C111" s="140" t="s">
        <v>327</v>
      </c>
      <c r="D111" s="140" t="s">
        <v>189</v>
      </c>
      <c r="E111" s="118" t="s">
        <v>333</v>
      </c>
      <c r="F111" s="140" t="s">
        <v>192</v>
      </c>
      <c r="G111" s="201">
        <f>G112</f>
        <v>755.7</v>
      </c>
    </row>
    <row r="112" spans="1:9" ht="47.25">
      <c r="A112" s="98" t="s">
        <v>402</v>
      </c>
      <c r="B112" s="198">
        <v>538</v>
      </c>
      <c r="C112" s="140" t="s">
        <v>327</v>
      </c>
      <c r="D112" s="140" t="s">
        <v>189</v>
      </c>
      <c r="E112" s="118" t="s">
        <v>335</v>
      </c>
      <c r="F112" s="140" t="s">
        <v>192</v>
      </c>
      <c r="G112" s="201">
        <f>G114+G115</f>
        <v>755.7</v>
      </c>
    </row>
    <row r="113" spans="1:64" ht="21" customHeight="1">
      <c r="A113" s="98" t="s">
        <v>336</v>
      </c>
      <c r="B113" s="198">
        <v>538</v>
      </c>
      <c r="C113" s="140" t="s">
        <v>327</v>
      </c>
      <c r="D113" s="140" t="s">
        <v>189</v>
      </c>
      <c r="E113" s="118" t="s">
        <v>335</v>
      </c>
      <c r="F113" s="140" t="s">
        <v>337</v>
      </c>
      <c r="G113" s="201">
        <f>G114+G115</f>
        <v>755.7</v>
      </c>
    </row>
    <row r="114" spans="1:64" ht="23.25" customHeight="1">
      <c r="A114" s="98" t="s">
        <v>338</v>
      </c>
      <c r="B114" s="198">
        <v>538</v>
      </c>
      <c r="C114" s="140" t="s">
        <v>327</v>
      </c>
      <c r="D114" s="140" t="s">
        <v>189</v>
      </c>
      <c r="E114" s="118" t="s">
        <v>335</v>
      </c>
      <c r="F114" s="118">
        <v>111</v>
      </c>
      <c r="G114" s="201">
        <f>прил.6!F112</f>
        <v>527.5</v>
      </c>
    </row>
    <row r="115" spans="1:64" ht="57" customHeight="1">
      <c r="A115" s="98" t="s">
        <v>339</v>
      </c>
      <c r="B115" s="198">
        <v>538</v>
      </c>
      <c r="C115" s="140" t="s">
        <v>327</v>
      </c>
      <c r="D115" s="140" t="s">
        <v>189</v>
      </c>
      <c r="E115" s="118" t="s">
        <v>335</v>
      </c>
      <c r="F115" s="118">
        <v>119</v>
      </c>
      <c r="G115" s="201">
        <f>прил.6!F113</f>
        <v>228.2</v>
      </c>
    </row>
    <row r="116" spans="1:64" ht="55.5" hidden="1" customHeight="1">
      <c r="A116" s="98" t="s">
        <v>340</v>
      </c>
      <c r="B116" s="198">
        <v>538</v>
      </c>
      <c r="C116" s="140" t="s">
        <v>327</v>
      </c>
      <c r="D116" s="140" t="s">
        <v>189</v>
      </c>
      <c r="E116" s="118" t="s">
        <v>341</v>
      </c>
      <c r="F116" s="140" t="s">
        <v>192</v>
      </c>
      <c r="G116" s="201">
        <f>G117+G118</f>
        <v>0</v>
      </c>
    </row>
    <row r="117" spans="1:64" ht="36" hidden="1" customHeight="1">
      <c r="A117" s="98" t="s">
        <v>263</v>
      </c>
      <c r="B117" s="198">
        <v>538</v>
      </c>
      <c r="C117" s="140" t="s">
        <v>327</v>
      </c>
      <c r="D117" s="140" t="s">
        <v>189</v>
      </c>
      <c r="E117" s="118" t="s">
        <v>341</v>
      </c>
      <c r="F117" s="118">
        <v>244</v>
      </c>
      <c r="G117" s="201"/>
    </row>
    <row r="118" spans="1:64" ht="38.25" hidden="1" customHeight="1">
      <c r="A118" s="98" t="s">
        <v>215</v>
      </c>
      <c r="B118" s="198">
        <v>538</v>
      </c>
      <c r="C118" s="140" t="s">
        <v>327</v>
      </c>
      <c r="D118" s="140" t="s">
        <v>189</v>
      </c>
      <c r="E118" s="118" t="s">
        <v>341</v>
      </c>
      <c r="F118" s="118">
        <v>851</v>
      </c>
      <c r="G118" s="201"/>
    </row>
    <row r="119" spans="1:64" ht="23.25" hidden="1" customHeight="1">
      <c r="A119" s="96" t="s">
        <v>342</v>
      </c>
      <c r="B119" s="198">
        <v>538</v>
      </c>
      <c r="C119" s="142">
        <v>10</v>
      </c>
      <c r="D119" s="142" t="s">
        <v>190</v>
      </c>
      <c r="E119" s="115" t="s">
        <v>191</v>
      </c>
      <c r="F119" s="142" t="s">
        <v>192</v>
      </c>
      <c r="G119" s="197">
        <f>G120</f>
        <v>0</v>
      </c>
    </row>
    <row r="120" spans="1:64" ht="23.45" hidden="1" customHeight="1">
      <c r="A120" s="96" t="s">
        <v>343</v>
      </c>
      <c r="B120" s="198">
        <v>538</v>
      </c>
      <c r="C120" s="142">
        <v>10</v>
      </c>
      <c r="D120" s="142" t="s">
        <v>189</v>
      </c>
      <c r="E120" s="115" t="s">
        <v>191</v>
      </c>
      <c r="F120" s="142" t="s">
        <v>192</v>
      </c>
      <c r="G120" s="197">
        <f>G121</f>
        <v>0</v>
      </c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</row>
    <row r="121" spans="1:64" ht="27" hidden="1" customHeight="1">
      <c r="A121" s="98" t="s">
        <v>259</v>
      </c>
      <c r="B121" s="198">
        <v>538</v>
      </c>
      <c r="C121" s="140">
        <v>10</v>
      </c>
      <c r="D121" s="140" t="s">
        <v>189</v>
      </c>
      <c r="E121" s="118" t="s">
        <v>227</v>
      </c>
      <c r="F121" s="140" t="s">
        <v>192</v>
      </c>
      <c r="G121" s="201">
        <f>G122</f>
        <v>0</v>
      </c>
    </row>
    <row r="122" spans="1:64" ht="20.25" hidden="1" customHeight="1">
      <c r="A122" s="98" t="s">
        <v>281</v>
      </c>
      <c r="B122" s="198">
        <v>538</v>
      </c>
      <c r="C122" s="140">
        <v>10</v>
      </c>
      <c r="D122" s="140" t="s">
        <v>189</v>
      </c>
      <c r="E122" s="118" t="s">
        <v>219</v>
      </c>
      <c r="F122" s="140" t="s">
        <v>192</v>
      </c>
      <c r="G122" s="201">
        <f>G123</f>
        <v>0</v>
      </c>
    </row>
    <row r="123" spans="1:64" ht="39.75" hidden="1" customHeight="1">
      <c r="A123" s="129" t="s">
        <v>344</v>
      </c>
      <c r="B123" s="198">
        <v>538</v>
      </c>
      <c r="C123" s="140">
        <v>10</v>
      </c>
      <c r="D123" s="140" t="s">
        <v>189</v>
      </c>
      <c r="E123" s="118" t="s">
        <v>345</v>
      </c>
      <c r="F123" s="140" t="s">
        <v>192</v>
      </c>
      <c r="G123" s="201">
        <f>G124</f>
        <v>0</v>
      </c>
    </row>
    <row r="124" spans="1:64" ht="34.5" hidden="1" customHeight="1">
      <c r="A124" s="129" t="s">
        <v>346</v>
      </c>
      <c r="B124" s="198">
        <v>538</v>
      </c>
      <c r="C124" s="145">
        <v>10</v>
      </c>
      <c r="D124" s="140" t="s">
        <v>189</v>
      </c>
      <c r="E124" s="146" t="s">
        <v>345</v>
      </c>
      <c r="F124" s="146">
        <v>312</v>
      </c>
      <c r="G124" s="201"/>
    </row>
    <row r="125" spans="1:64" ht="34.5" hidden="1" customHeight="1">
      <c r="A125" s="125" t="s">
        <v>360</v>
      </c>
      <c r="B125" s="198">
        <v>538</v>
      </c>
      <c r="C125" s="147" t="s">
        <v>224</v>
      </c>
      <c r="D125" s="142" t="s">
        <v>190</v>
      </c>
      <c r="E125" s="148" t="s">
        <v>191</v>
      </c>
      <c r="F125" s="147" t="s">
        <v>192</v>
      </c>
      <c r="G125" s="197">
        <f>G126</f>
        <v>0</v>
      </c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</row>
    <row r="126" spans="1:64" ht="34.5" hidden="1" customHeight="1">
      <c r="A126" s="129" t="s">
        <v>361</v>
      </c>
      <c r="B126" s="198">
        <v>538</v>
      </c>
      <c r="C126" s="145" t="s">
        <v>224</v>
      </c>
      <c r="D126" s="140" t="s">
        <v>189</v>
      </c>
      <c r="E126" s="146" t="s">
        <v>191</v>
      </c>
      <c r="F126" s="145" t="s">
        <v>192</v>
      </c>
      <c r="G126" s="201">
        <f>G127</f>
        <v>0</v>
      </c>
    </row>
    <row r="127" spans="1:64" ht="34.5" hidden="1" customHeight="1">
      <c r="A127" s="129" t="s">
        <v>362</v>
      </c>
      <c r="B127" s="198">
        <v>538</v>
      </c>
      <c r="C127" s="145" t="s">
        <v>224</v>
      </c>
      <c r="D127" s="140" t="s">
        <v>189</v>
      </c>
      <c r="E127" s="146" t="s">
        <v>219</v>
      </c>
      <c r="F127" s="145" t="s">
        <v>192</v>
      </c>
      <c r="G127" s="201">
        <f>G128</f>
        <v>0</v>
      </c>
    </row>
    <row r="128" spans="1:64" ht="34.5" hidden="1" customHeight="1">
      <c r="A128" s="129" t="s">
        <v>363</v>
      </c>
      <c r="B128" s="198">
        <v>538</v>
      </c>
      <c r="C128" s="145" t="s">
        <v>224</v>
      </c>
      <c r="D128" s="140" t="s">
        <v>189</v>
      </c>
      <c r="E128" s="146" t="s">
        <v>364</v>
      </c>
      <c r="F128" s="145" t="s">
        <v>192</v>
      </c>
      <c r="G128" s="201">
        <f>G129</f>
        <v>0</v>
      </c>
    </row>
    <row r="129" spans="1:64" ht="34.5" hidden="1" customHeight="1">
      <c r="A129" s="129" t="s">
        <v>230</v>
      </c>
      <c r="B129" s="198">
        <v>538</v>
      </c>
      <c r="C129" s="145" t="s">
        <v>224</v>
      </c>
      <c r="D129" s="140" t="s">
        <v>189</v>
      </c>
      <c r="E129" s="146" t="s">
        <v>365</v>
      </c>
      <c r="F129" s="145" t="s">
        <v>192</v>
      </c>
      <c r="G129" s="201">
        <f>G130</f>
        <v>0</v>
      </c>
    </row>
    <row r="130" spans="1:64" ht="34.5" hidden="1" customHeight="1">
      <c r="A130" s="129" t="s">
        <v>263</v>
      </c>
      <c r="B130" s="198">
        <v>538</v>
      </c>
      <c r="C130" s="145" t="s">
        <v>224</v>
      </c>
      <c r="D130" s="140" t="s">
        <v>189</v>
      </c>
      <c r="E130" s="146" t="s">
        <v>365</v>
      </c>
      <c r="F130" s="145" t="s">
        <v>244</v>
      </c>
      <c r="G130" s="201"/>
    </row>
    <row r="131" spans="1:64" ht="64.900000000000006" customHeight="1">
      <c r="A131" s="129" t="s">
        <v>340</v>
      </c>
      <c r="B131" s="198">
        <v>538</v>
      </c>
      <c r="C131" s="140" t="s">
        <v>327</v>
      </c>
      <c r="D131" s="140" t="s">
        <v>189</v>
      </c>
      <c r="E131" s="118" t="s">
        <v>341</v>
      </c>
      <c r="F131" s="140" t="s">
        <v>192</v>
      </c>
      <c r="G131" s="201">
        <f>G132</f>
        <v>5.9</v>
      </c>
    </row>
    <row r="132" spans="1:64" ht="34.5" customHeight="1">
      <c r="A132" s="98" t="s">
        <v>215</v>
      </c>
      <c r="B132" s="198">
        <v>538</v>
      </c>
      <c r="C132" s="140" t="s">
        <v>327</v>
      </c>
      <c r="D132" s="140" t="s">
        <v>189</v>
      </c>
      <c r="E132" s="118" t="s">
        <v>341</v>
      </c>
      <c r="F132" s="118">
        <v>851</v>
      </c>
      <c r="G132" s="201">
        <v>5.9</v>
      </c>
    </row>
    <row r="133" spans="1:64" ht="34.5" customHeight="1">
      <c r="A133" s="96" t="s">
        <v>342</v>
      </c>
      <c r="B133" s="193">
        <v>538</v>
      </c>
      <c r="C133" s="142">
        <v>10</v>
      </c>
      <c r="D133" s="142" t="s">
        <v>190</v>
      </c>
      <c r="E133" s="115" t="s">
        <v>191</v>
      </c>
      <c r="F133" s="115" t="s">
        <v>192</v>
      </c>
      <c r="G133" s="197">
        <f>G134+G139</f>
        <v>494</v>
      </c>
    </row>
    <row r="134" spans="1:64" ht="34.5" customHeight="1">
      <c r="A134" s="96" t="s">
        <v>343</v>
      </c>
      <c r="B134" s="193">
        <v>538</v>
      </c>
      <c r="C134" s="142">
        <v>10</v>
      </c>
      <c r="D134" s="142" t="s">
        <v>189</v>
      </c>
      <c r="E134" s="115" t="s">
        <v>191</v>
      </c>
      <c r="F134" s="115" t="s">
        <v>192</v>
      </c>
      <c r="G134" s="197">
        <f>G135</f>
        <v>494</v>
      </c>
    </row>
    <row r="135" spans="1:64" ht="34.5" customHeight="1">
      <c r="A135" s="98" t="s">
        <v>259</v>
      </c>
      <c r="B135" s="198">
        <v>538</v>
      </c>
      <c r="C135" s="140">
        <v>10</v>
      </c>
      <c r="D135" s="140" t="s">
        <v>189</v>
      </c>
      <c r="E135" s="118" t="s">
        <v>227</v>
      </c>
      <c r="F135" s="118" t="s">
        <v>192</v>
      </c>
      <c r="G135" s="201">
        <f>G136</f>
        <v>494</v>
      </c>
    </row>
    <row r="136" spans="1:64" ht="34.5" customHeight="1">
      <c r="A136" s="98" t="s">
        <v>281</v>
      </c>
      <c r="B136" s="198">
        <v>538</v>
      </c>
      <c r="C136" s="140">
        <v>10</v>
      </c>
      <c r="D136" s="140" t="s">
        <v>189</v>
      </c>
      <c r="E136" s="118" t="s">
        <v>219</v>
      </c>
      <c r="F136" s="118" t="s">
        <v>192</v>
      </c>
      <c r="G136" s="201">
        <f>G137</f>
        <v>494</v>
      </c>
    </row>
    <row r="137" spans="1:64" ht="34.5" customHeight="1">
      <c r="A137" s="98" t="s">
        <v>344</v>
      </c>
      <c r="B137" s="198">
        <v>538</v>
      </c>
      <c r="C137" s="140">
        <v>10</v>
      </c>
      <c r="D137" s="140" t="s">
        <v>189</v>
      </c>
      <c r="E137" s="118" t="s">
        <v>345</v>
      </c>
      <c r="F137" s="118" t="s">
        <v>192</v>
      </c>
      <c r="G137" s="201">
        <f>G138</f>
        <v>494</v>
      </c>
    </row>
    <row r="138" spans="1:64" ht="34.5" customHeight="1">
      <c r="A138" s="98" t="s">
        <v>346</v>
      </c>
      <c r="B138" s="198">
        <v>538</v>
      </c>
      <c r="C138" s="140">
        <v>10</v>
      </c>
      <c r="D138" s="140" t="s">
        <v>189</v>
      </c>
      <c r="E138" s="118" t="s">
        <v>345</v>
      </c>
      <c r="F138" s="118">
        <v>312</v>
      </c>
      <c r="G138" s="201">
        <f>прил.6!F122</f>
        <v>494</v>
      </c>
    </row>
    <row r="139" spans="1:64" ht="34.5" hidden="1" customHeight="1">
      <c r="A139" s="96" t="s">
        <v>347</v>
      </c>
      <c r="B139" s="193">
        <v>538</v>
      </c>
      <c r="C139" s="142" t="s">
        <v>348</v>
      </c>
      <c r="D139" s="142" t="s">
        <v>248</v>
      </c>
      <c r="E139" s="115" t="s">
        <v>191</v>
      </c>
      <c r="F139" s="115" t="s">
        <v>192</v>
      </c>
      <c r="G139" s="197">
        <v>0</v>
      </c>
    </row>
    <row r="140" spans="1:64" ht="34.5" hidden="1" customHeight="1">
      <c r="A140" s="98" t="s">
        <v>349</v>
      </c>
      <c r="B140" s="198">
        <v>538</v>
      </c>
      <c r="C140" s="140" t="s">
        <v>348</v>
      </c>
      <c r="D140" s="140" t="s">
        <v>248</v>
      </c>
      <c r="E140" s="118" t="s">
        <v>227</v>
      </c>
      <c r="F140" s="118" t="s">
        <v>192</v>
      </c>
      <c r="G140" s="201">
        <v>0</v>
      </c>
    </row>
    <row r="141" spans="1:64" ht="34.5" hidden="1" customHeight="1">
      <c r="A141" s="98" t="s">
        <v>281</v>
      </c>
      <c r="B141" s="198">
        <v>538</v>
      </c>
      <c r="C141" s="140" t="s">
        <v>348</v>
      </c>
      <c r="D141" s="140" t="s">
        <v>248</v>
      </c>
      <c r="E141" s="118" t="s">
        <v>219</v>
      </c>
      <c r="F141" s="118" t="s">
        <v>192</v>
      </c>
      <c r="G141" s="201">
        <v>0</v>
      </c>
    </row>
    <row r="142" spans="1:64" ht="34.5" hidden="1" customHeight="1">
      <c r="A142" s="98" t="s">
        <v>350</v>
      </c>
      <c r="B142" s="198">
        <v>538</v>
      </c>
      <c r="C142" s="140" t="s">
        <v>348</v>
      </c>
      <c r="D142" s="140" t="s">
        <v>248</v>
      </c>
      <c r="E142" s="118" t="s">
        <v>351</v>
      </c>
      <c r="F142" s="118" t="s">
        <v>352</v>
      </c>
      <c r="G142" s="201">
        <v>0</v>
      </c>
    </row>
    <row r="143" spans="1:64" ht="66.75" customHeight="1">
      <c r="A143" s="125" t="s">
        <v>353</v>
      </c>
      <c r="B143" s="193">
        <v>538</v>
      </c>
      <c r="C143" s="147" t="s">
        <v>354</v>
      </c>
      <c r="D143" s="142" t="s">
        <v>190</v>
      </c>
      <c r="E143" s="148" t="s">
        <v>191</v>
      </c>
      <c r="F143" s="147" t="s">
        <v>192</v>
      </c>
      <c r="G143" s="197">
        <f>G144</f>
        <v>289.2</v>
      </c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</row>
    <row r="144" spans="1:64" ht="23.25" customHeight="1">
      <c r="A144" s="98" t="s">
        <v>355</v>
      </c>
      <c r="B144" s="198">
        <v>538</v>
      </c>
      <c r="C144" s="140" t="s">
        <v>354</v>
      </c>
      <c r="D144" s="140" t="s">
        <v>248</v>
      </c>
      <c r="E144" s="118" t="s">
        <v>191</v>
      </c>
      <c r="F144" s="140" t="s">
        <v>192</v>
      </c>
      <c r="G144" s="201">
        <f>G145</f>
        <v>289.2</v>
      </c>
    </row>
    <row r="145" spans="1:7" ht="21.75" customHeight="1">
      <c r="A145" s="129" t="s">
        <v>356</v>
      </c>
      <c r="B145" s="198">
        <v>538</v>
      </c>
      <c r="C145" s="145" t="s">
        <v>354</v>
      </c>
      <c r="D145" s="140" t="s">
        <v>248</v>
      </c>
      <c r="E145" s="146" t="s">
        <v>227</v>
      </c>
      <c r="F145" s="140" t="s">
        <v>192</v>
      </c>
      <c r="G145" s="201">
        <f>G146</f>
        <v>289.2</v>
      </c>
    </row>
    <row r="146" spans="1:7" ht="23.25" customHeight="1">
      <c r="A146" s="129" t="s">
        <v>281</v>
      </c>
      <c r="B146" s="198">
        <v>538</v>
      </c>
      <c r="C146" s="145" t="s">
        <v>354</v>
      </c>
      <c r="D146" s="140" t="s">
        <v>248</v>
      </c>
      <c r="E146" s="146" t="s">
        <v>219</v>
      </c>
      <c r="F146" s="140" t="s">
        <v>192</v>
      </c>
      <c r="G146" s="201">
        <f>G147</f>
        <v>289.2</v>
      </c>
    </row>
    <row r="147" spans="1:7" ht="90.75" customHeight="1">
      <c r="A147" s="129" t="s">
        <v>357</v>
      </c>
      <c r="B147" s="198">
        <v>538</v>
      </c>
      <c r="C147" s="145" t="s">
        <v>354</v>
      </c>
      <c r="D147" s="140" t="s">
        <v>248</v>
      </c>
      <c r="E147" s="141" t="s">
        <v>358</v>
      </c>
      <c r="F147" s="140" t="s">
        <v>192</v>
      </c>
      <c r="G147" s="201">
        <f>G148</f>
        <v>289.2</v>
      </c>
    </row>
    <row r="148" spans="1:7" ht="35.25" customHeight="1">
      <c r="A148" s="129" t="s">
        <v>359</v>
      </c>
      <c r="B148" s="198">
        <v>538</v>
      </c>
      <c r="C148" s="145" t="s">
        <v>354</v>
      </c>
      <c r="D148" s="140" t="s">
        <v>248</v>
      </c>
      <c r="E148" s="146" t="s">
        <v>358</v>
      </c>
      <c r="F148" s="146">
        <v>540</v>
      </c>
      <c r="G148" s="209">
        <v>289.2</v>
      </c>
    </row>
    <row r="149" spans="1:7" ht="39.75" hidden="1" customHeight="1">
      <c r="A149" s="149" t="s">
        <v>360</v>
      </c>
      <c r="B149" s="214"/>
      <c r="C149" s="150" t="s">
        <v>224</v>
      </c>
      <c r="D149" s="150" t="s">
        <v>190</v>
      </c>
      <c r="E149" s="151" t="s">
        <v>191</v>
      </c>
      <c r="F149" s="150" t="s">
        <v>192</v>
      </c>
      <c r="G149" s="215">
        <f>G151</f>
        <v>0</v>
      </c>
    </row>
    <row r="150" spans="1:7" ht="15.75" hidden="1">
      <c r="A150" s="153" t="s">
        <v>361</v>
      </c>
      <c r="B150" s="216"/>
      <c r="C150" s="154" t="s">
        <v>224</v>
      </c>
      <c r="D150" s="154" t="s">
        <v>189</v>
      </c>
      <c r="E150" s="155" t="s">
        <v>191</v>
      </c>
      <c r="F150" s="154" t="s">
        <v>192</v>
      </c>
      <c r="G150" s="217">
        <f>G151</f>
        <v>0</v>
      </c>
    </row>
    <row r="151" spans="1:7" ht="15.75" hidden="1">
      <c r="A151" s="157" t="s">
        <v>362</v>
      </c>
      <c r="B151" s="218"/>
      <c r="C151" s="158" t="s">
        <v>224</v>
      </c>
      <c r="D151" s="154" t="s">
        <v>189</v>
      </c>
      <c r="E151" s="159" t="s">
        <v>219</v>
      </c>
      <c r="F151" s="154" t="s">
        <v>192</v>
      </c>
      <c r="G151" s="217">
        <f>G152</f>
        <v>0</v>
      </c>
    </row>
    <row r="152" spans="1:7" ht="31.5" hidden="1">
      <c r="A152" s="157" t="s">
        <v>363</v>
      </c>
      <c r="B152" s="218"/>
      <c r="C152" s="158" t="s">
        <v>224</v>
      </c>
      <c r="D152" s="154" t="s">
        <v>189</v>
      </c>
      <c r="E152" s="159" t="s">
        <v>364</v>
      </c>
      <c r="F152" s="154" t="s">
        <v>192</v>
      </c>
      <c r="G152" s="217">
        <f>G153</f>
        <v>0</v>
      </c>
    </row>
    <row r="153" spans="1:7" ht="15.75" hidden="1">
      <c r="A153" s="160" t="s">
        <v>230</v>
      </c>
      <c r="B153" s="219"/>
      <c r="C153" s="161" t="s">
        <v>224</v>
      </c>
      <c r="D153" s="154" t="s">
        <v>189</v>
      </c>
      <c r="E153" s="162" t="s">
        <v>365</v>
      </c>
      <c r="F153" s="154" t="s">
        <v>192</v>
      </c>
      <c r="G153" s="217">
        <f>G154</f>
        <v>0</v>
      </c>
    </row>
    <row r="154" spans="1:7" ht="31.5" hidden="1">
      <c r="A154" s="163" t="s">
        <v>263</v>
      </c>
      <c r="B154" s="163"/>
      <c r="C154" s="161" t="s">
        <v>224</v>
      </c>
      <c r="D154" s="154" t="s">
        <v>189</v>
      </c>
      <c r="E154" s="159" t="s">
        <v>365</v>
      </c>
      <c r="F154" s="159">
        <v>244</v>
      </c>
      <c r="G154" s="220"/>
    </row>
    <row r="155" spans="1:7" ht="15.75">
      <c r="A155" s="165"/>
      <c r="B155" s="221"/>
      <c r="C155" s="77"/>
      <c r="D155" s="77"/>
      <c r="E155" s="77"/>
      <c r="F155" s="77"/>
      <c r="G155" s="222"/>
    </row>
  </sheetData>
  <mergeCells count="2">
    <mergeCell ref="E1:G1"/>
    <mergeCell ref="A2:G2"/>
  </mergeCells>
  <pageMargins left="0.62986111111111098" right="3.9583333333333297E-2" top="0.74791666666666701" bottom="0.74791666666666701" header="0.51180555555555496" footer="0.51180555555555496"/>
  <pageSetup paperSize="9" scale="50" firstPageNumber="223" fitToHeight="0" orientation="portrait" useFirstPageNumber="1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97"/>
  <sheetViews>
    <sheetView view="pageBreakPreview" topLeftCell="A182" zoomScaleNormal="75" workbookViewId="0">
      <selection activeCell="A142" sqref="A142"/>
    </sheetView>
  </sheetViews>
  <sheetFormatPr defaultColWidth="9.140625" defaultRowHeight="15.75" outlineLevelRow="1"/>
  <cols>
    <col min="1" max="1" width="72.140625" style="165" customWidth="1"/>
    <col min="2" max="2" width="9.5703125" style="165" customWidth="1"/>
    <col min="3" max="3" width="8.7109375" style="165" customWidth="1"/>
    <col min="4" max="4" width="13.85546875" style="166" customWidth="1"/>
    <col min="5" max="5" width="19.140625" style="166" customWidth="1"/>
    <col min="6" max="6" width="9" style="166" customWidth="1"/>
    <col min="7" max="8" width="15.7109375" style="167" customWidth="1"/>
    <col min="9" max="9" width="21" style="223" customWidth="1"/>
    <col min="10" max="10" width="17.5703125" style="77" customWidth="1"/>
    <col min="11" max="11" width="12" style="77" customWidth="1"/>
    <col min="12" max="12" width="11.42578125" style="77" customWidth="1"/>
    <col min="13" max="64" width="9.140625" style="77"/>
    <col min="257" max="257" width="72.140625" customWidth="1"/>
    <col min="258" max="258" width="9.5703125" customWidth="1"/>
    <col min="259" max="259" width="8.7109375" customWidth="1"/>
    <col min="260" max="260" width="13.85546875" customWidth="1"/>
    <col min="261" max="261" width="19.140625" customWidth="1"/>
    <col min="262" max="262" width="9" customWidth="1"/>
    <col min="263" max="264" width="15.7109375" customWidth="1"/>
    <col min="265" max="265" width="21" customWidth="1"/>
    <col min="266" max="266" width="17.5703125" customWidth="1"/>
    <col min="267" max="267" width="12" customWidth="1"/>
    <col min="268" max="268" width="11.42578125" customWidth="1"/>
    <col min="513" max="513" width="72.140625" customWidth="1"/>
    <col min="514" max="514" width="9.5703125" customWidth="1"/>
    <col min="515" max="515" width="8.7109375" customWidth="1"/>
    <col min="516" max="516" width="13.85546875" customWidth="1"/>
    <col min="517" max="517" width="19.140625" customWidth="1"/>
    <col min="518" max="518" width="9" customWidth="1"/>
    <col min="519" max="520" width="15.7109375" customWidth="1"/>
    <col min="521" max="521" width="21" customWidth="1"/>
    <col min="522" max="522" width="17.5703125" customWidth="1"/>
    <col min="523" max="523" width="12" customWidth="1"/>
    <col min="524" max="524" width="11.42578125" customWidth="1"/>
    <col min="769" max="769" width="72.140625" customWidth="1"/>
    <col min="770" max="770" width="9.5703125" customWidth="1"/>
    <col min="771" max="771" width="8.7109375" customWidth="1"/>
    <col min="772" max="772" width="13.85546875" customWidth="1"/>
    <col min="773" max="773" width="19.140625" customWidth="1"/>
    <col min="774" max="774" width="9" customWidth="1"/>
    <col min="775" max="776" width="15.7109375" customWidth="1"/>
    <col min="777" max="777" width="21" customWidth="1"/>
    <col min="778" max="778" width="17.5703125" customWidth="1"/>
    <col min="779" max="779" width="12" customWidth="1"/>
    <col min="780" max="780" width="11.42578125" customWidth="1"/>
  </cols>
  <sheetData>
    <row r="1" spans="1:12" ht="169.5" customHeight="1">
      <c r="A1" s="74"/>
      <c r="B1" s="74"/>
      <c r="C1" s="74"/>
      <c r="D1" s="75"/>
      <c r="E1" s="542" t="s">
        <v>600</v>
      </c>
      <c r="F1" s="542"/>
      <c r="G1" s="542"/>
      <c r="H1" s="542"/>
      <c r="I1" s="77"/>
      <c r="K1" s="78"/>
    </row>
    <row r="2" spans="1:12" ht="40.9" customHeight="1">
      <c r="A2" s="541" t="s">
        <v>403</v>
      </c>
      <c r="B2" s="541"/>
      <c r="C2" s="541"/>
      <c r="D2" s="541"/>
      <c r="E2" s="541"/>
      <c r="F2" s="541"/>
      <c r="G2" s="541"/>
      <c r="H2" s="541"/>
      <c r="I2" s="224"/>
    </row>
    <row r="3" spans="1:12" ht="15.6" customHeight="1">
      <c r="A3" s="79"/>
      <c r="B3" s="79"/>
      <c r="C3" s="79"/>
      <c r="D3" s="80"/>
      <c r="E3" s="80"/>
      <c r="F3" s="80"/>
      <c r="G3" s="544" t="s">
        <v>179</v>
      </c>
      <c r="H3" s="544"/>
      <c r="I3" s="225"/>
    </row>
    <row r="4" spans="1:12" ht="57.75" customHeight="1">
      <c r="A4" s="82" t="s">
        <v>180</v>
      </c>
      <c r="B4" s="82" t="s">
        <v>397</v>
      </c>
      <c r="C4" s="82" t="s">
        <v>181</v>
      </c>
      <c r="D4" s="82" t="s">
        <v>182</v>
      </c>
      <c r="E4" s="82" t="s">
        <v>183</v>
      </c>
      <c r="F4" s="82" t="s">
        <v>184</v>
      </c>
      <c r="G4" s="83" t="s">
        <v>367</v>
      </c>
      <c r="H4" s="83" t="s">
        <v>368</v>
      </c>
      <c r="I4" s="226"/>
    </row>
    <row r="5" spans="1:12" ht="20.25" hidden="1" customHeight="1" outlineLevel="1">
      <c r="A5" s="84"/>
      <c r="B5" s="84"/>
      <c r="C5" s="85"/>
      <c r="D5" s="85"/>
      <c r="E5" s="85"/>
      <c r="F5" s="85"/>
      <c r="G5" s="86"/>
      <c r="H5" s="86"/>
      <c r="I5" s="227"/>
    </row>
    <row r="6" spans="1:12" s="91" customFormat="1" ht="39.6" customHeight="1" collapsed="1">
      <c r="A6" s="228" t="s">
        <v>186</v>
      </c>
      <c r="B6" s="193">
        <v>538</v>
      </c>
      <c r="C6" s="194" t="s">
        <v>190</v>
      </c>
      <c r="D6" s="194" t="s">
        <v>190</v>
      </c>
      <c r="E6" s="194" t="s">
        <v>191</v>
      </c>
      <c r="F6" s="194" t="s">
        <v>192</v>
      </c>
      <c r="G6" s="229">
        <f>G8+G15+G35+G41+G91+G99+G141+G181+G191+G197+G29</f>
        <v>6276.7999999999993</v>
      </c>
      <c r="H6" s="229">
        <f>H8+H15+H29+H35+H41+H91+H99+H141+H181+H191+H197</f>
        <v>6564.9</v>
      </c>
      <c r="I6" s="230"/>
      <c r="J6" s="90"/>
      <c r="K6" s="90"/>
      <c r="L6" s="90"/>
    </row>
    <row r="7" spans="1:12" ht="23.25" customHeight="1">
      <c r="A7" s="125" t="s">
        <v>188</v>
      </c>
      <c r="B7" s="193">
        <v>538</v>
      </c>
      <c r="C7" s="194" t="s">
        <v>189</v>
      </c>
      <c r="D7" s="194" t="s">
        <v>190</v>
      </c>
      <c r="E7" s="194" t="s">
        <v>191</v>
      </c>
      <c r="F7" s="194" t="s">
        <v>192</v>
      </c>
      <c r="G7" s="231">
        <f>G8+G15</f>
        <v>1778.4</v>
      </c>
      <c r="H7" s="231">
        <f>H8+H15</f>
        <v>1657.5</v>
      </c>
      <c r="I7" s="232"/>
      <c r="J7" s="95"/>
      <c r="K7" s="95"/>
      <c r="L7" s="95"/>
    </row>
    <row r="8" spans="1:12" ht="31.5">
      <c r="A8" s="96" t="s">
        <v>193</v>
      </c>
      <c r="B8" s="193">
        <v>538</v>
      </c>
      <c r="C8" s="194" t="s">
        <v>189</v>
      </c>
      <c r="D8" s="194" t="s">
        <v>194</v>
      </c>
      <c r="E8" s="194" t="s">
        <v>191</v>
      </c>
      <c r="F8" s="194" t="s">
        <v>192</v>
      </c>
      <c r="G8" s="116">
        <f t="shared" ref="G8:H10" si="0">G9</f>
        <v>721.6</v>
      </c>
      <c r="H8" s="116">
        <f t="shared" si="0"/>
        <v>721.6</v>
      </c>
      <c r="I8" s="233"/>
    </row>
    <row r="9" spans="1:12" ht="31.5">
      <c r="A9" s="98" t="s">
        <v>195</v>
      </c>
      <c r="B9" s="198">
        <v>538</v>
      </c>
      <c r="C9" s="199" t="s">
        <v>189</v>
      </c>
      <c r="D9" s="199" t="s">
        <v>194</v>
      </c>
      <c r="E9" s="200" t="s">
        <v>196</v>
      </c>
      <c r="F9" s="199" t="s">
        <v>192</v>
      </c>
      <c r="G9" s="101">
        <f t="shared" si="0"/>
        <v>721.6</v>
      </c>
      <c r="H9" s="101">
        <f t="shared" si="0"/>
        <v>721.6</v>
      </c>
      <c r="I9" s="234"/>
    </row>
    <row r="10" spans="1:12" ht="24.75" customHeight="1">
      <c r="A10" s="98" t="s">
        <v>197</v>
      </c>
      <c r="B10" s="198">
        <v>538</v>
      </c>
      <c r="C10" s="199" t="s">
        <v>189</v>
      </c>
      <c r="D10" s="199" t="s">
        <v>194</v>
      </c>
      <c r="E10" s="200" t="s">
        <v>198</v>
      </c>
      <c r="F10" s="199" t="s">
        <v>192</v>
      </c>
      <c r="G10" s="101">
        <f t="shared" si="0"/>
        <v>721.6</v>
      </c>
      <c r="H10" s="101">
        <f t="shared" si="0"/>
        <v>721.6</v>
      </c>
      <c r="I10" s="234"/>
    </row>
    <row r="11" spans="1:12" ht="31.5">
      <c r="A11" s="98" t="s">
        <v>199</v>
      </c>
      <c r="B11" s="198">
        <v>538</v>
      </c>
      <c r="C11" s="199" t="s">
        <v>189</v>
      </c>
      <c r="D11" s="199" t="s">
        <v>194</v>
      </c>
      <c r="E11" s="200" t="s">
        <v>200</v>
      </c>
      <c r="F11" s="199" t="s">
        <v>192</v>
      </c>
      <c r="G11" s="101">
        <f>G13+G14</f>
        <v>721.6</v>
      </c>
      <c r="H11" s="101">
        <f>H13+H14</f>
        <v>721.6</v>
      </c>
      <c r="I11" s="234"/>
    </row>
    <row r="12" spans="1:12" ht="31.5">
      <c r="A12" s="98" t="s">
        <v>201</v>
      </c>
      <c r="B12" s="198">
        <v>538</v>
      </c>
      <c r="C12" s="202" t="s">
        <v>189</v>
      </c>
      <c r="D12" s="202" t="s">
        <v>194</v>
      </c>
      <c r="E12" s="203" t="s">
        <v>200</v>
      </c>
      <c r="F12" s="199" t="s">
        <v>202</v>
      </c>
      <c r="G12" s="101">
        <f>G13+G14</f>
        <v>721.6</v>
      </c>
      <c r="H12" s="101">
        <f>H13+H14</f>
        <v>721.6</v>
      </c>
      <c r="I12" s="234"/>
    </row>
    <row r="13" spans="1:12" ht="31.5">
      <c r="A13" s="98" t="s">
        <v>203</v>
      </c>
      <c r="B13" s="198">
        <v>538</v>
      </c>
      <c r="C13" s="199" t="s">
        <v>189</v>
      </c>
      <c r="D13" s="199" t="s">
        <v>194</v>
      </c>
      <c r="E13" s="200" t="s">
        <v>200</v>
      </c>
      <c r="F13" s="118">
        <v>121</v>
      </c>
      <c r="G13" s="101">
        <v>554.20000000000005</v>
      </c>
      <c r="H13" s="101">
        <v>554.20000000000005</v>
      </c>
      <c r="I13" s="235"/>
    </row>
    <row r="14" spans="1:12" ht="49.5" customHeight="1">
      <c r="A14" s="98" t="s">
        <v>204</v>
      </c>
      <c r="B14" s="198">
        <v>538</v>
      </c>
      <c r="C14" s="199" t="s">
        <v>189</v>
      </c>
      <c r="D14" s="199" t="s">
        <v>194</v>
      </c>
      <c r="E14" s="200" t="s">
        <v>200</v>
      </c>
      <c r="F14" s="118">
        <v>129</v>
      </c>
      <c r="G14" s="101">
        <v>167.4</v>
      </c>
      <c r="H14" s="101">
        <v>167.4</v>
      </c>
      <c r="I14" s="236"/>
    </row>
    <row r="15" spans="1:12" ht="58.5" customHeight="1">
      <c r="A15" s="96" t="s">
        <v>205</v>
      </c>
      <c r="B15" s="193">
        <v>538</v>
      </c>
      <c r="C15" s="194" t="s">
        <v>189</v>
      </c>
      <c r="D15" s="194" t="s">
        <v>206</v>
      </c>
      <c r="E15" s="205" t="s">
        <v>191</v>
      </c>
      <c r="F15" s="194" t="s">
        <v>192</v>
      </c>
      <c r="G15" s="116">
        <f>G16</f>
        <v>1056.8000000000002</v>
      </c>
      <c r="H15" s="116">
        <f>H16</f>
        <v>935.90000000000009</v>
      </c>
      <c r="I15" s="233"/>
    </row>
    <row r="16" spans="1:12" ht="31.5">
      <c r="A16" s="98" t="s">
        <v>207</v>
      </c>
      <c r="B16" s="198">
        <v>538</v>
      </c>
      <c r="C16" s="199" t="s">
        <v>189</v>
      </c>
      <c r="D16" s="199" t="s">
        <v>206</v>
      </c>
      <c r="E16" s="200" t="s">
        <v>196</v>
      </c>
      <c r="F16" s="199" t="s">
        <v>192</v>
      </c>
      <c r="G16" s="101">
        <f>G17</f>
        <v>1056.8000000000002</v>
      </c>
      <c r="H16" s="101">
        <f>H17</f>
        <v>935.90000000000009</v>
      </c>
      <c r="I16" s="234"/>
    </row>
    <row r="17" spans="1:64" ht="31.5" customHeight="1">
      <c r="A17" s="98" t="s">
        <v>208</v>
      </c>
      <c r="B17" s="198">
        <v>538</v>
      </c>
      <c r="C17" s="199" t="s">
        <v>189</v>
      </c>
      <c r="D17" s="199" t="s">
        <v>206</v>
      </c>
      <c r="E17" s="200" t="s">
        <v>209</v>
      </c>
      <c r="F17" s="199" t="s">
        <v>192</v>
      </c>
      <c r="G17" s="101">
        <f>G18+G22</f>
        <v>1056.8000000000002</v>
      </c>
      <c r="H17" s="101">
        <f>H18+H22</f>
        <v>935.90000000000009</v>
      </c>
      <c r="I17" s="234"/>
    </row>
    <row r="18" spans="1:64" ht="37.5" customHeight="1">
      <c r="A18" s="98" t="s">
        <v>210</v>
      </c>
      <c r="B18" s="198">
        <v>538</v>
      </c>
      <c r="C18" s="199" t="s">
        <v>189</v>
      </c>
      <c r="D18" s="199" t="s">
        <v>206</v>
      </c>
      <c r="E18" s="200" t="s">
        <v>211</v>
      </c>
      <c r="F18" s="199" t="s">
        <v>192</v>
      </c>
      <c r="G18" s="101">
        <f>G19</f>
        <v>540.6</v>
      </c>
      <c r="H18" s="101">
        <f>H19</f>
        <v>540.6</v>
      </c>
      <c r="I18" s="234"/>
    </row>
    <row r="19" spans="1:64" ht="33.75" customHeight="1">
      <c r="A19" s="98" t="s">
        <v>201</v>
      </c>
      <c r="B19" s="198">
        <v>538</v>
      </c>
      <c r="C19" s="199" t="s">
        <v>189</v>
      </c>
      <c r="D19" s="199" t="s">
        <v>206</v>
      </c>
      <c r="E19" s="200" t="s">
        <v>211</v>
      </c>
      <c r="F19" s="199" t="s">
        <v>202</v>
      </c>
      <c r="G19" s="101">
        <f>G20+G21</f>
        <v>540.6</v>
      </c>
      <c r="H19" s="101">
        <f>H20+H21</f>
        <v>540.6</v>
      </c>
      <c r="I19" s="234"/>
    </row>
    <row r="20" spans="1:64" ht="45.75" customHeight="1">
      <c r="A20" s="129" t="s">
        <v>203</v>
      </c>
      <c r="B20" s="198">
        <v>538</v>
      </c>
      <c r="C20" s="199" t="s">
        <v>189</v>
      </c>
      <c r="D20" s="199" t="s">
        <v>206</v>
      </c>
      <c r="E20" s="200" t="s">
        <v>211</v>
      </c>
      <c r="F20" s="140">
        <v>121</v>
      </c>
      <c r="G20" s="101">
        <v>415.2</v>
      </c>
      <c r="H20" s="101">
        <v>415.2</v>
      </c>
      <c r="I20" s="236"/>
    </row>
    <row r="21" spans="1:64" ht="47.25">
      <c r="A21" s="129" t="s">
        <v>204</v>
      </c>
      <c r="B21" s="198">
        <v>538</v>
      </c>
      <c r="C21" s="199" t="s">
        <v>189</v>
      </c>
      <c r="D21" s="199" t="s">
        <v>206</v>
      </c>
      <c r="E21" s="200" t="s">
        <v>212</v>
      </c>
      <c r="F21" s="140">
        <v>129</v>
      </c>
      <c r="G21" s="101">
        <v>125.4</v>
      </c>
      <c r="H21" s="101">
        <v>125.4</v>
      </c>
      <c r="I21" s="236"/>
    </row>
    <row r="22" spans="1:64" ht="31.5">
      <c r="A22" s="112" t="s">
        <v>213</v>
      </c>
      <c r="B22" s="198">
        <v>538</v>
      </c>
      <c r="C22" s="199" t="s">
        <v>189</v>
      </c>
      <c r="D22" s="199" t="s">
        <v>206</v>
      </c>
      <c r="E22" s="200" t="s">
        <v>212</v>
      </c>
      <c r="F22" s="140" t="s">
        <v>192</v>
      </c>
      <c r="G22" s="101">
        <f>G23+G24+G25</f>
        <v>516.20000000000005</v>
      </c>
      <c r="H22" s="101">
        <f>H23+H24+H25</f>
        <v>395.30000000000007</v>
      </c>
      <c r="I22" s="236"/>
    </row>
    <row r="23" spans="1:64" ht="31.5">
      <c r="A23" s="98" t="s">
        <v>214</v>
      </c>
      <c r="B23" s="198">
        <v>538</v>
      </c>
      <c r="C23" s="199" t="s">
        <v>189</v>
      </c>
      <c r="D23" s="199" t="s">
        <v>206</v>
      </c>
      <c r="E23" s="200" t="s">
        <v>212</v>
      </c>
      <c r="F23" s="140">
        <v>244</v>
      </c>
      <c r="G23" s="101">
        <v>505.5</v>
      </c>
      <c r="H23" s="101">
        <v>384.6</v>
      </c>
      <c r="I23" s="236"/>
    </row>
    <row r="24" spans="1:64" ht="31.5">
      <c r="A24" s="112" t="s">
        <v>215</v>
      </c>
      <c r="B24" s="198">
        <v>538</v>
      </c>
      <c r="C24" s="199" t="s">
        <v>189</v>
      </c>
      <c r="D24" s="199" t="s">
        <v>206</v>
      </c>
      <c r="E24" s="200" t="s">
        <v>212</v>
      </c>
      <c r="F24" s="140">
        <v>851</v>
      </c>
      <c r="G24" s="101">
        <v>10.1</v>
      </c>
      <c r="H24" s="101">
        <v>10.1</v>
      </c>
      <c r="I24" s="236"/>
    </row>
    <row r="25" spans="1:64" ht="31.5" customHeight="1">
      <c r="A25" s="112" t="s">
        <v>216</v>
      </c>
      <c r="B25" s="198">
        <v>538</v>
      </c>
      <c r="C25" s="199" t="s">
        <v>189</v>
      </c>
      <c r="D25" s="199" t="s">
        <v>206</v>
      </c>
      <c r="E25" s="200" t="s">
        <v>212</v>
      </c>
      <c r="F25" s="140">
        <v>852</v>
      </c>
      <c r="G25" s="101">
        <v>0.6</v>
      </c>
      <c r="H25" s="101">
        <v>0.6</v>
      </c>
      <c r="I25" s="236"/>
    </row>
    <row r="26" spans="1:64" ht="27" hidden="1" customHeight="1">
      <c r="A26" s="113" t="s">
        <v>217</v>
      </c>
      <c r="B26" s="193">
        <v>538</v>
      </c>
      <c r="C26" s="206" t="s">
        <v>189</v>
      </c>
      <c r="D26" s="206" t="s">
        <v>218</v>
      </c>
      <c r="E26" s="115" t="s">
        <v>219</v>
      </c>
      <c r="F26" s="194" t="s">
        <v>192</v>
      </c>
      <c r="G26" s="231"/>
      <c r="H26" s="116"/>
      <c r="I26" s="23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</row>
    <row r="27" spans="1:64" ht="37.5" hidden="1" customHeight="1">
      <c r="A27" s="112" t="s">
        <v>220</v>
      </c>
      <c r="B27" s="193">
        <v>538</v>
      </c>
      <c r="C27" s="202" t="s">
        <v>189</v>
      </c>
      <c r="D27" s="202" t="s">
        <v>218</v>
      </c>
      <c r="E27" s="118" t="s">
        <v>221</v>
      </c>
      <c r="F27" s="199" t="s">
        <v>192</v>
      </c>
      <c r="G27" s="238"/>
      <c r="H27" s="101"/>
      <c r="I27" s="234"/>
    </row>
    <row r="28" spans="1:64" ht="38.25" hidden="1" customHeight="1">
      <c r="A28" s="112" t="s">
        <v>222</v>
      </c>
      <c r="B28" s="193">
        <v>538</v>
      </c>
      <c r="C28" s="199" t="s">
        <v>189</v>
      </c>
      <c r="D28" s="199" t="s">
        <v>218</v>
      </c>
      <c r="E28" s="118" t="s">
        <v>221</v>
      </c>
      <c r="F28" s="118">
        <v>244</v>
      </c>
      <c r="G28" s="101"/>
      <c r="H28" s="101"/>
      <c r="I28" s="236"/>
    </row>
    <row r="29" spans="1:64" ht="38.25" customHeight="1">
      <c r="A29" s="92" t="s">
        <v>223</v>
      </c>
      <c r="B29" s="198">
        <v>538</v>
      </c>
      <c r="C29" s="93" t="s">
        <v>189</v>
      </c>
      <c r="D29" s="93" t="s">
        <v>224</v>
      </c>
      <c r="E29" s="105"/>
      <c r="F29" s="93"/>
      <c r="G29" s="116">
        <f t="shared" ref="G29:H33" si="1">G30</f>
        <v>62.7</v>
      </c>
      <c r="H29" s="116">
        <f t="shared" si="1"/>
        <v>65.599999999999994</v>
      </c>
      <c r="I29" s="236"/>
    </row>
    <row r="30" spans="1:64" ht="38.25" customHeight="1">
      <c r="A30" s="119" t="s">
        <v>225</v>
      </c>
      <c r="B30" s="198">
        <v>538</v>
      </c>
      <c r="C30" s="99" t="s">
        <v>189</v>
      </c>
      <c r="D30" s="99" t="s">
        <v>224</v>
      </c>
      <c r="E30" s="120">
        <v>9900000000</v>
      </c>
      <c r="F30" s="93"/>
      <c r="G30" s="101">
        <f t="shared" si="1"/>
        <v>62.7</v>
      </c>
      <c r="H30" s="101">
        <f t="shared" si="1"/>
        <v>65.599999999999994</v>
      </c>
      <c r="I30" s="236"/>
    </row>
    <row r="31" spans="1:64" ht="38.25" customHeight="1">
      <c r="A31" s="119" t="s">
        <v>226</v>
      </c>
      <c r="B31" s="198">
        <v>538</v>
      </c>
      <c r="C31" s="99" t="s">
        <v>189</v>
      </c>
      <c r="D31" s="99" t="s">
        <v>224</v>
      </c>
      <c r="E31" s="105" t="s">
        <v>227</v>
      </c>
      <c r="F31" s="99"/>
      <c r="G31" s="101">
        <f t="shared" si="1"/>
        <v>62.7</v>
      </c>
      <c r="H31" s="101">
        <f t="shared" si="1"/>
        <v>65.599999999999994</v>
      </c>
      <c r="I31" s="236"/>
    </row>
    <row r="32" spans="1:64" ht="38.25" customHeight="1">
      <c r="A32" s="119" t="s">
        <v>228</v>
      </c>
      <c r="B32" s="198">
        <v>538</v>
      </c>
      <c r="C32" s="99" t="s">
        <v>189</v>
      </c>
      <c r="D32" s="99" t="s">
        <v>224</v>
      </c>
      <c r="E32" s="105" t="s">
        <v>229</v>
      </c>
      <c r="F32" s="99"/>
      <c r="G32" s="101">
        <f t="shared" si="1"/>
        <v>62.7</v>
      </c>
      <c r="H32" s="101">
        <f t="shared" si="1"/>
        <v>65.599999999999994</v>
      </c>
      <c r="I32" s="236"/>
    </row>
    <row r="33" spans="1:9" ht="38.25" customHeight="1">
      <c r="A33" s="119" t="s">
        <v>230</v>
      </c>
      <c r="B33" s="198">
        <v>538</v>
      </c>
      <c r="C33" s="99" t="s">
        <v>189</v>
      </c>
      <c r="D33" s="99" t="s">
        <v>224</v>
      </c>
      <c r="E33" s="105" t="s">
        <v>229</v>
      </c>
      <c r="F33" s="99" t="s">
        <v>231</v>
      </c>
      <c r="G33" s="101">
        <f t="shared" si="1"/>
        <v>62.7</v>
      </c>
      <c r="H33" s="101">
        <f t="shared" si="1"/>
        <v>65.599999999999994</v>
      </c>
      <c r="I33" s="236"/>
    </row>
    <row r="34" spans="1:9" ht="38.25" customHeight="1">
      <c r="A34" s="119" t="s">
        <v>232</v>
      </c>
      <c r="B34" s="198">
        <v>538</v>
      </c>
      <c r="C34" s="99" t="s">
        <v>189</v>
      </c>
      <c r="D34" s="99" t="s">
        <v>224</v>
      </c>
      <c r="E34" s="105" t="s">
        <v>229</v>
      </c>
      <c r="F34" s="99" t="s">
        <v>233</v>
      </c>
      <c r="G34" s="101">
        <v>62.7</v>
      </c>
      <c r="H34" s="101">
        <v>65.599999999999994</v>
      </c>
      <c r="I34" s="236"/>
    </row>
    <row r="35" spans="1:9" ht="58.5" customHeight="1">
      <c r="A35" s="125" t="s">
        <v>234</v>
      </c>
      <c r="B35" s="193">
        <v>538</v>
      </c>
      <c r="C35" s="199" t="s">
        <v>189</v>
      </c>
      <c r="D35" s="199" t="s">
        <v>235</v>
      </c>
      <c r="E35" s="115" t="s">
        <v>191</v>
      </c>
      <c r="F35" s="194" t="s">
        <v>192</v>
      </c>
      <c r="G35" s="231">
        <f t="shared" ref="G35:H39" si="2">G36</f>
        <v>462.9</v>
      </c>
      <c r="H35" s="231">
        <f t="shared" si="2"/>
        <v>443</v>
      </c>
      <c r="I35" s="232"/>
    </row>
    <row r="36" spans="1:9" ht="115.5" customHeight="1">
      <c r="A36" s="122" t="s">
        <v>610</v>
      </c>
      <c r="B36" s="193">
        <v>538</v>
      </c>
      <c r="C36" s="194" t="s">
        <v>189</v>
      </c>
      <c r="D36" s="194" t="s">
        <v>235</v>
      </c>
      <c r="E36" s="115" t="s">
        <v>236</v>
      </c>
      <c r="F36" s="194" t="s">
        <v>237</v>
      </c>
      <c r="G36" s="231">
        <f t="shared" si="2"/>
        <v>462.9</v>
      </c>
      <c r="H36" s="231">
        <f t="shared" si="2"/>
        <v>443</v>
      </c>
      <c r="I36" s="232"/>
    </row>
    <row r="37" spans="1:9" ht="151.5" customHeight="1">
      <c r="A37" s="137" t="s">
        <v>611</v>
      </c>
      <c r="B37" s="193">
        <v>538</v>
      </c>
      <c r="C37" s="199" t="s">
        <v>189</v>
      </c>
      <c r="D37" s="199" t="s">
        <v>235</v>
      </c>
      <c r="E37" s="118" t="s">
        <v>238</v>
      </c>
      <c r="F37" s="199" t="s">
        <v>237</v>
      </c>
      <c r="G37" s="238">
        <f t="shared" si="2"/>
        <v>462.9</v>
      </c>
      <c r="H37" s="238">
        <f t="shared" si="2"/>
        <v>443</v>
      </c>
      <c r="I37" s="239"/>
    </row>
    <row r="38" spans="1:9" ht="63.75" customHeight="1">
      <c r="A38" s="129" t="s">
        <v>239</v>
      </c>
      <c r="B38" s="193">
        <v>538</v>
      </c>
      <c r="C38" s="199" t="s">
        <v>189</v>
      </c>
      <c r="D38" s="199" t="s">
        <v>235</v>
      </c>
      <c r="E38" s="118" t="s">
        <v>240</v>
      </c>
      <c r="F38" s="199" t="s">
        <v>192</v>
      </c>
      <c r="G38" s="238">
        <f t="shared" si="2"/>
        <v>462.9</v>
      </c>
      <c r="H38" s="238">
        <f t="shared" si="2"/>
        <v>443</v>
      </c>
      <c r="I38" s="239"/>
    </row>
    <row r="39" spans="1:9" ht="31.5">
      <c r="A39" s="129" t="s">
        <v>241</v>
      </c>
      <c r="B39" s="193">
        <v>538</v>
      </c>
      <c r="C39" s="199" t="s">
        <v>189</v>
      </c>
      <c r="D39" s="199" t="s">
        <v>235</v>
      </c>
      <c r="E39" s="118" t="s">
        <v>242</v>
      </c>
      <c r="F39" s="199" t="s">
        <v>192</v>
      </c>
      <c r="G39" s="238">
        <f t="shared" si="2"/>
        <v>462.9</v>
      </c>
      <c r="H39" s="238">
        <f t="shared" si="2"/>
        <v>443</v>
      </c>
      <c r="I39" s="239"/>
    </row>
    <row r="40" spans="1:9" ht="31.5">
      <c r="A40" s="129" t="s">
        <v>243</v>
      </c>
      <c r="B40" s="193">
        <v>538</v>
      </c>
      <c r="C40" s="199" t="s">
        <v>189</v>
      </c>
      <c r="D40" s="199" t="s">
        <v>235</v>
      </c>
      <c r="E40" s="118" t="s">
        <v>242</v>
      </c>
      <c r="F40" s="199" t="s">
        <v>244</v>
      </c>
      <c r="G40" s="238">
        <v>462.9</v>
      </c>
      <c r="H40" s="238">
        <v>443</v>
      </c>
      <c r="I40" s="239"/>
    </row>
    <row r="41" spans="1:9" ht="28.5" customHeight="1">
      <c r="A41" s="125" t="s">
        <v>245</v>
      </c>
      <c r="B41" s="193">
        <v>538</v>
      </c>
      <c r="C41" s="194" t="s">
        <v>194</v>
      </c>
      <c r="D41" s="194" t="s">
        <v>190</v>
      </c>
      <c r="E41" s="148" t="s">
        <v>246</v>
      </c>
      <c r="F41" s="147" t="s">
        <v>192</v>
      </c>
      <c r="G41" s="133">
        <f>G42</f>
        <v>248.10000000000002</v>
      </c>
      <c r="H41" s="133">
        <f>H42</f>
        <v>257.5</v>
      </c>
      <c r="I41" s="240"/>
    </row>
    <row r="42" spans="1:9" ht="28.5" customHeight="1">
      <c r="A42" s="129" t="s">
        <v>247</v>
      </c>
      <c r="B42" s="198">
        <v>538</v>
      </c>
      <c r="C42" s="199" t="s">
        <v>194</v>
      </c>
      <c r="D42" s="199" t="s">
        <v>248</v>
      </c>
      <c r="E42" s="146" t="s">
        <v>191</v>
      </c>
      <c r="F42" s="145" t="s">
        <v>192</v>
      </c>
      <c r="G42" s="135">
        <f>G43</f>
        <v>248.10000000000002</v>
      </c>
      <c r="H42" s="135">
        <f>H43</f>
        <v>257.5</v>
      </c>
      <c r="I42" s="241"/>
    </row>
    <row r="43" spans="1:9" ht="27" customHeight="1">
      <c r="A43" s="129" t="s">
        <v>249</v>
      </c>
      <c r="B43" s="198">
        <v>538</v>
      </c>
      <c r="C43" s="199" t="s">
        <v>194</v>
      </c>
      <c r="D43" s="199" t="s">
        <v>248</v>
      </c>
      <c r="E43" s="146" t="s">
        <v>250</v>
      </c>
      <c r="F43" s="145" t="s">
        <v>192</v>
      </c>
      <c r="G43" s="135">
        <f>G44+G74</f>
        <v>248.10000000000002</v>
      </c>
      <c r="H43" s="135">
        <f>H44+H74</f>
        <v>257.5</v>
      </c>
      <c r="I43" s="241"/>
    </row>
    <row r="44" spans="1:9" ht="37.5" customHeight="1">
      <c r="A44" s="129" t="s">
        <v>251</v>
      </c>
      <c r="B44" s="198">
        <v>538</v>
      </c>
      <c r="C44" s="199" t="s">
        <v>194</v>
      </c>
      <c r="D44" s="199" t="s">
        <v>248</v>
      </c>
      <c r="E44" s="146" t="s">
        <v>252</v>
      </c>
      <c r="F44" s="145" t="s">
        <v>192</v>
      </c>
      <c r="G44" s="135">
        <f>G45</f>
        <v>213.3</v>
      </c>
      <c r="H44" s="135">
        <f>H45</f>
        <v>213.3</v>
      </c>
      <c r="I44" s="241"/>
    </row>
    <row r="45" spans="1:9" ht="45" customHeight="1">
      <c r="A45" s="129" t="s">
        <v>253</v>
      </c>
      <c r="B45" s="198">
        <v>538</v>
      </c>
      <c r="C45" s="199" t="s">
        <v>194</v>
      </c>
      <c r="D45" s="199" t="s">
        <v>248</v>
      </c>
      <c r="E45" s="146" t="s">
        <v>254</v>
      </c>
      <c r="F45" s="145" t="s">
        <v>192</v>
      </c>
      <c r="G45" s="135">
        <f>G46+G49</f>
        <v>213.3</v>
      </c>
      <c r="H45" s="135">
        <f>H46+H49</f>
        <v>213.3</v>
      </c>
      <c r="I45" s="241"/>
    </row>
    <row r="46" spans="1:9" ht="45" customHeight="1">
      <c r="A46" s="98" t="s">
        <v>201</v>
      </c>
      <c r="B46" s="198">
        <v>538</v>
      </c>
      <c r="C46" s="199" t="s">
        <v>194</v>
      </c>
      <c r="D46" s="199" t="s">
        <v>248</v>
      </c>
      <c r="E46" s="146" t="s">
        <v>254</v>
      </c>
      <c r="F46" s="145" t="s">
        <v>202</v>
      </c>
      <c r="G46" s="135">
        <f>G47+G48</f>
        <v>213.3</v>
      </c>
      <c r="H46" s="135">
        <f>H47+H48</f>
        <v>213.3</v>
      </c>
      <c r="I46" s="241"/>
    </row>
    <row r="47" spans="1:9" ht="42" customHeight="1">
      <c r="A47" s="129" t="s">
        <v>255</v>
      </c>
      <c r="B47" s="198">
        <v>538</v>
      </c>
      <c r="C47" s="199" t="s">
        <v>194</v>
      </c>
      <c r="D47" s="199" t="s">
        <v>248</v>
      </c>
      <c r="E47" s="146" t="s">
        <v>254</v>
      </c>
      <c r="F47" s="146">
        <v>121</v>
      </c>
      <c r="G47" s="135">
        <v>163.80000000000001</v>
      </c>
      <c r="H47" s="135">
        <v>163.80000000000001</v>
      </c>
      <c r="I47" s="80"/>
    </row>
    <row r="48" spans="1:9" ht="61.5" customHeight="1">
      <c r="A48" s="129" t="s">
        <v>204</v>
      </c>
      <c r="B48" s="198">
        <v>538</v>
      </c>
      <c r="C48" s="199" t="s">
        <v>194</v>
      </c>
      <c r="D48" s="199" t="s">
        <v>248</v>
      </c>
      <c r="E48" s="146" t="s">
        <v>254</v>
      </c>
      <c r="F48" s="146">
        <v>129</v>
      </c>
      <c r="G48" s="135">
        <v>49.5</v>
      </c>
      <c r="H48" s="135">
        <v>49.5</v>
      </c>
      <c r="I48" s="80"/>
    </row>
    <row r="49" spans="1:10" ht="44.25" hidden="1" customHeight="1">
      <c r="A49" s="129" t="s">
        <v>214</v>
      </c>
      <c r="B49" s="198">
        <v>538</v>
      </c>
      <c r="C49" s="199" t="s">
        <v>194</v>
      </c>
      <c r="D49" s="199" t="s">
        <v>248</v>
      </c>
      <c r="E49" s="146" t="s">
        <v>254</v>
      </c>
      <c r="F49" s="146">
        <v>244</v>
      </c>
      <c r="G49" s="135"/>
      <c r="H49" s="135"/>
      <c r="I49" s="80"/>
    </row>
    <row r="50" spans="1:10" ht="48" hidden="1" customHeight="1">
      <c r="A50" s="125" t="s">
        <v>256</v>
      </c>
      <c r="B50" s="198">
        <v>538</v>
      </c>
      <c r="C50" s="194" t="s">
        <v>248</v>
      </c>
      <c r="D50" s="194" t="s">
        <v>190</v>
      </c>
      <c r="E50" s="148" t="s">
        <v>191</v>
      </c>
      <c r="F50" s="194" t="s">
        <v>192</v>
      </c>
      <c r="G50" s="242">
        <f>G51</f>
        <v>0</v>
      </c>
      <c r="H50" s="242">
        <f>H51</f>
        <v>0</v>
      </c>
      <c r="I50" s="243"/>
    </row>
    <row r="51" spans="1:10" ht="51.75" hidden="1" customHeight="1">
      <c r="A51" s="129" t="s">
        <v>257</v>
      </c>
      <c r="B51" s="198">
        <v>538</v>
      </c>
      <c r="C51" s="199" t="s">
        <v>248</v>
      </c>
      <c r="D51" s="199" t="s">
        <v>258</v>
      </c>
      <c r="E51" s="146" t="s">
        <v>191</v>
      </c>
      <c r="F51" s="199" t="s">
        <v>192</v>
      </c>
      <c r="G51" s="244"/>
      <c r="H51" s="244"/>
      <c r="I51" s="245"/>
      <c r="J51" s="134"/>
    </row>
    <row r="52" spans="1:10" ht="56.25" hidden="1" customHeight="1">
      <c r="A52" s="129" t="s">
        <v>373</v>
      </c>
      <c r="B52" s="198">
        <v>538</v>
      </c>
      <c r="C52" s="199" t="s">
        <v>248</v>
      </c>
      <c r="D52" s="199" t="s">
        <v>258</v>
      </c>
      <c r="E52" s="146" t="s">
        <v>374</v>
      </c>
      <c r="F52" s="199" t="s">
        <v>192</v>
      </c>
      <c r="G52" s="244"/>
      <c r="H52" s="246"/>
      <c r="I52" s="247"/>
      <c r="J52" s="134"/>
    </row>
    <row r="53" spans="1:10" ht="51.75" hidden="1" customHeight="1">
      <c r="A53" s="129" t="s">
        <v>263</v>
      </c>
      <c r="B53" s="198">
        <v>538</v>
      </c>
      <c r="C53" s="199" t="s">
        <v>248</v>
      </c>
      <c r="D53" s="199" t="s">
        <v>258</v>
      </c>
      <c r="E53" s="146" t="s">
        <v>374</v>
      </c>
      <c r="F53" s="199" t="s">
        <v>244</v>
      </c>
      <c r="G53" s="238"/>
      <c r="H53" s="135"/>
      <c r="I53" s="241"/>
      <c r="J53" s="134"/>
    </row>
    <row r="54" spans="1:10" ht="33.75" hidden="1" customHeight="1">
      <c r="A54" s="112" t="s">
        <v>259</v>
      </c>
      <c r="B54" s="198">
        <v>538</v>
      </c>
      <c r="C54" s="199" t="s">
        <v>248</v>
      </c>
      <c r="D54" s="199" t="s">
        <v>258</v>
      </c>
      <c r="E54" s="146" t="s">
        <v>227</v>
      </c>
      <c r="F54" s="199" t="s">
        <v>192</v>
      </c>
      <c r="G54" s="238"/>
      <c r="H54" s="135">
        <f>H55</f>
        <v>0</v>
      </c>
      <c r="I54" s="248"/>
      <c r="J54" s="136"/>
    </row>
    <row r="55" spans="1:10" ht="28.5" hidden="1" customHeight="1">
      <c r="A55" s="112" t="s">
        <v>260</v>
      </c>
      <c r="B55" s="198">
        <v>538</v>
      </c>
      <c r="C55" s="199" t="s">
        <v>248</v>
      </c>
      <c r="D55" s="199" t="s">
        <v>258</v>
      </c>
      <c r="E55" s="146" t="s">
        <v>219</v>
      </c>
      <c r="F55" s="199" t="s">
        <v>192</v>
      </c>
      <c r="G55" s="238"/>
      <c r="H55" s="135">
        <f>H56</f>
        <v>0</v>
      </c>
      <c r="I55" s="248"/>
    </row>
    <row r="56" spans="1:10" ht="63.75" hidden="1" customHeight="1">
      <c r="A56" s="137" t="s">
        <v>261</v>
      </c>
      <c r="B56" s="198">
        <v>538</v>
      </c>
      <c r="C56" s="199" t="s">
        <v>248</v>
      </c>
      <c r="D56" s="199" t="s">
        <v>258</v>
      </c>
      <c r="E56" s="146" t="s">
        <v>262</v>
      </c>
      <c r="F56" s="199" t="s">
        <v>192</v>
      </c>
      <c r="G56" s="238"/>
      <c r="H56" s="135">
        <f>H57</f>
        <v>0</v>
      </c>
      <c r="I56" s="241"/>
    </row>
    <row r="57" spans="1:10" ht="48.75" hidden="1" customHeight="1">
      <c r="A57" s="112" t="s">
        <v>263</v>
      </c>
      <c r="B57" s="198">
        <v>538</v>
      </c>
      <c r="C57" s="199" t="s">
        <v>248</v>
      </c>
      <c r="D57" s="199" t="s">
        <v>258</v>
      </c>
      <c r="E57" s="146" t="s">
        <v>262</v>
      </c>
      <c r="F57" s="199" t="s">
        <v>244</v>
      </c>
      <c r="G57" s="238"/>
      <c r="H57" s="135"/>
      <c r="I57" s="241"/>
    </row>
    <row r="58" spans="1:10" ht="30.75" hidden="1" customHeight="1">
      <c r="A58" s="138" t="s">
        <v>264</v>
      </c>
      <c r="B58" s="198">
        <v>538</v>
      </c>
      <c r="C58" s="194" t="s">
        <v>206</v>
      </c>
      <c r="D58" s="194" t="s">
        <v>190</v>
      </c>
      <c r="E58" s="148" t="s">
        <v>191</v>
      </c>
      <c r="F58" s="194" t="s">
        <v>192</v>
      </c>
      <c r="G58" s="231">
        <f>G59+G69</f>
        <v>0</v>
      </c>
      <c r="H58" s="231">
        <f>H59+H69</f>
        <v>0</v>
      </c>
      <c r="I58" s="232"/>
      <c r="J58" s="134"/>
    </row>
    <row r="59" spans="1:10" ht="28.5" hidden="1" customHeight="1">
      <c r="A59" s="125" t="s">
        <v>265</v>
      </c>
      <c r="B59" s="198">
        <v>538</v>
      </c>
      <c r="C59" s="199" t="s">
        <v>206</v>
      </c>
      <c r="D59" s="199" t="s">
        <v>258</v>
      </c>
      <c r="E59" s="199" t="s">
        <v>191</v>
      </c>
      <c r="F59" s="199" t="s">
        <v>192</v>
      </c>
      <c r="G59" s="238">
        <f>G60</f>
        <v>0</v>
      </c>
      <c r="H59" s="238">
        <f>H60</f>
        <v>0</v>
      </c>
      <c r="I59" s="239"/>
      <c r="J59" s="139"/>
    </row>
    <row r="60" spans="1:10" ht="91.5" hidden="1" customHeight="1">
      <c r="A60" s="125" t="s">
        <v>404</v>
      </c>
      <c r="B60" s="198">
        <v>538</v>
      </c>
      <c r="C60" s="199" t="s">
        <v>206</v>
      </c>
      <c r="D60" s="199" t="s">
        <v>258</v>
      </c>
      <c r="E60" s="199" t="s">
        <v>267</v>
      </c>
      <c r="F60" s="199" t="s">
        <v>192</v>
      </c>
      <c r="G60" s="238">
        <f>G61</f>
        <v>0</v>
      </c>
      <c r="H60" s="238">
        <f>H61</f>
        <v>0</v>
      </c>
      <c r="I60" s="239"/>
    </row>
    <row r="61" spans="1:10" ht="39" hidden="1" customHeight="1">
      <c r="A61" s="98" t="s">
        <v>268</v>
      </c>
      <c r="B61" s="198">
        <v>538</v>
      </c>
      <c r="C61" s="140" t="s">
        <v>206</v>
      </c>
      <c r="D61" s="140" t="s">
        <v>258</v>
      </c>
      <c r="E61" s="118" t="s">
        <v>269</v>
      </c>
      <c r="F61" s="140" t="s">
        <v>192</v>
      </c>
      <c r="G61" s="101">
        <f>G63+G65+G67</f>
        <v>0</v>
      </c>
      <c r="H61" s="101">
        <f>H63+H65+H67</f>
        <v>0</v>
      </c>
      <c r="I61" s="234"/>
    </row>
    <row r="62" spans="1:10" ht="39.75" hidden="1" customHeight="1">
      <c r="A62" s="98" t="s">
        <v>270</v>
      </c>
      <c r="B62" s="198">
        <v>538</v>
      </c>
      <c r="C62" s="140" t="s">
        <v>206</v>
      </c>
      <c r="D62" s="140" t="s">
        <v>258</v>
      </c>
      <c r="E62" s="118" t="s">
        <v>271</v>
      </c>
      <c r="F62" s="140" t="s">
        <v>192</v>
      </c>
      <c r="G62" s="101">
        <f>G63+G65+G67</f>
        <v>0</v>
      </c>
      <c r="H62" s="101">
        <f>H63+H65+H67</f>
        <v>0</v>
      </c>
      <c r="I62" s="234"/>
    </row>
    <row r="63" spans="1:10" ht="31.5" hidden="1">
      <c r="A63" s="98" t="s">
        <v>272</v>
      </c>
      <c r="B63" s="198">
        <v>538</v>
      </c>
      <c r="C63" s="140" t="s">
        <v>206</v>
      </c>
      <c r="D63" s="140" t="s">
        <v>258</v>
      </c>
      <c r="E63" s="118" t="s">
        <v>273</v>
      </c>
      <c r="F63" s="140" t="s">
        <v>192</v>
      </c>
      <c r="G63" s="101">
        <f>G64</f>
        <v>0</v>
      </c>
      <c r="H63" s="101">
        <f>H64</f>
        <v>0</v>
      </c>
      <c r="I63" s="234"/>
    </row>
    <row r="64" spans="1:10" ht="41.25" hidden="1" customHeight="1">
      <c r="A64" s="98" t="s">
        <v>263</v>
      </c>
      <c r="B64" s="198">
        <v>538</v>
      </c>
      <c r="C64" s="140" t="s">
        <v>206</v>
      </c>
      <c r="D64" s="140" t="s">
        <v>258</v>
      </c>
      <c r="E64" s="118" t="s">
        <v>273</v>
      </c>
      <c r="F64" s="118">
        <v>244</v>
      </c>
      <c r="G64" s="101"/>
      <c r="H64" s="101"/>
      <c r="I64" s="234"/>
    </row>
    <row r="65" spans="1:9" ht="40.5" hidden="1" customHeight="1">
      <c r="A65" s="98" t="s">
        <v>274</v>
      </c>
      <c r="B65" s="198">
        <v>538</v>
      </c>
      <c r="C65" s="140" t="s">
        <v>206</v>
      </c>
      <c r="D65" s="140" t="s">
        <v>258</v>
      </c>
      <c r="E65" s="118" t="s">
        <v>275</v>
      </c>
      <c r="F65" s="140" t="s">
        <v>192</v>
      </c>
      <c r="G65" s="101">
        <f>G66</f>
        <v>0</v>
      </c>
      <c r="H65" s="101">
        <f>H66</f>
        <v>0</v>
      </c>
      <c r="I65" s="234"/>
    </row>
    <row r="66" spans="1:9" ht="39" hidden="1" customHeight="1">
      <c r="A66" s="98" t="s">
        <v>263</v>
      </c>
      <c r="B66" s="198">
        <v>538</v>
      </c>
      <c r="C66" s="140" t="s">
        <v>206</v>
      </c>
      <c r="D66" s="140" t="s">
        <v>258</v>
      </c>
      <c r="E66" s="118" t="s">
        <v>275</v>
      </c>
      <c r="F66" s="118">
        <v>244</v>
      </c>
      <c r="G66" s="101"/>
      <c r="H66" s="101"/>
      <c r="I66" s="234"/>
    </row>
    <row r="67" spans="1:9" ht="31.5" hidden="1">
      <c r="A67" s="98" t="s">
        <v>276</v>
      </c>
      <c r="B67" s="198">
        <v>538</v>
      </c>
      <c r="C67" s="140" t="s">
        <v>206</v>
      </c>
      <c r="D67" s="140" t="s">
        <v>258</v>
      </c>
      <c r="E67" s="118" t="s">
        <v>277</v>
      </c>
      <c r="F67" s="140" t="s">
        <v>192</v>
      </c>
      <c r="G67" s="101">
        <f>G68</f>
        <v>0</v>
      </c>
      <c r="H67" s="101">
        <f>H68</f>
        <v>0</v>
      </c>
      <c r="I67" s="234"/>
    </row>
    <row r="68" spans="1:9" ht="39.75" hidden="1" customHeight="1">
      <c r="A68" s="98" t="s">
        <v>263</v>
      </c>
      <c r="B68" s="198">
        <v>538</v>
      </c>
      <c r="C68" s="140" t="s">
        <v>206</v>
      </c>
      <c r="D68" s="140" t="s">
        <v>258</v>
      </c>
      <c r="E68" s="118" t="s">
        <v>278</v>
      </c>
      <c r="F68" s="118">
        <v>244</v>
      </c>
      <c r="G68" s="101"/>
      <c r="H68" s="101"/>
      <c r="I68" s="234"/>
    </row>
    <row r="69" spans="1:9" ht="31.5" hidden="1">
      <c r="A69" s="125" t="s">
        <v>376</v>
      </c>
      <c r="B69" s="198">
        <v>538</v>
      </c>
      <c r="C69" s="142" t="s">
        <v>206</v>
      </c>
      <c r="D69" s="142">
        <v>12</v>
      </c>
      <c r="E69" s="172" t="s">
        <v>191</v>
      </c>
      <c r="F69" s="142" t="s">
        <v>192</v>
      </c>
      <c r="G69" s="116"/>
      <c r="H69" s="116">
        <f>H70</f>
        <v>0</v>
      </c>
      <c r="I69" s="237"/>
    </row>
    <row r="70" spans="1:9" ht="31.5" hidden="1">
      <c r="A70" s="98" t="s">
        <v>259</v>
      </c>
      <c r="B70" s="198">
        <v>538</v>
      </c>
      <c r="C70" s="140" t="s">
        <v>206</v>
      </c>
      <c r="D70" s="140">
        <v>12</v>
      </c>
      <c r="E70" s="118" t="s">
        <v>227</v>
      </c>
      <c r="F70" s="140" t="s">
        <v>192</v>
      </c>
      <c r="G70" s="101"/>
      <c r="H70" s="101">
        <f>H71</f>
        <v>0</v>
      </c>
      <c r="I70" s="234"/>
    </row>
    <row r="71" spans="1:9" ht="16.5" hidden="1">
      <c r="A71" s="129" t="s">
        <v>281</v>
      </c>
      <c r="B71" s="198">
        <v>538</v>
      </c>
      <c r="C71" s="140" t="s">
        <v>206</v>
      </c>
      <c r="D71" s="140">
        <v>12</v>
      </c>
      <c r="E71" s="118" t="s">
        <v>219</v>
      </c>
      <c r="F71" s="140" t="s">
        <v>192</v>
      </c>
      <c r="G71" s="101"/>
      <c r="H71" s="101">
        <f>H72</f>
        <v>0</v>
      </c>
      <c r="I71" s="234"/>
    </row>
    <row r="72" spans="1:9" ht="21" hidden="1" customHeight="1">
      <c r="A72" s="98" t="s">
        <v>282</v>
      </c>
      <c r="B72" s="198">
        <v>538</v>
      </c>
      <c r="C72" s="140" t="s">
        <v>206</v>
      </c>
      <c r="D72" s="140">
        <v>12</v>
      </c>
      <c r="E72" s="141" t="s">
        <v>283</v>
      </c>
      <c r="F72" s="140" t="s">
        <v>192</v>
      </c>
      <c r="G72" s="101"/>
      <c r="H72" s="101">
        <f>H73</f>
        <v>0</v>
      </c>
      <c r="I72" s="234"/>
    </row>
    <row r="73" spans="1:9" ht="60.75" hidden="1" customHeight="1">
      <c r="A73" s="98" t="s">
        <v>263</v>
      </c>
      <c r="B73" s="198">
        <v>538</v>
      </c>
      <c r="C73" s="140" t="s">
        <v>206</v>
      </c>
      <c r="D73" s="140">
        <v>12</v>
      </c>
      <c r="E73" s="118" t="s">
        <v>284</v>
      </c>
      <c r="F73" s="118">
        <v>244</v>
      </c>
      <c r="G73" s="101"/>
      <c r="H73" s="101"/>
      <c r="I73" s="234"/>
    </row>
    <row r="74" spans="1:9" ht="60.75" customHeight="1">
      <c r="A74" s="129" t="s">
        <v>214</v>
      </c>
      <c r="B74" s="99">
        <v>538</v>
      </c>
      <c r="C74" s="99" t="s">
        <v>194</v>
      </c>
      <c r="D74" s="130">
        <v>3</v>
      </c>
      <c r="E74" s="130" t="s">
        <v>254</v>
      </c>
      <c r="F74" s="130">
        <v>244</v>
      </c>
      <c r="G74" s="132">
        <v>34.799999999999997</v>
      </c>
      <c r="H74" s="132">
        <v>44.2</v>
      </c>
      <c r="I74" s="234"/>
    </row>
    <row r="75" spans="1:9" ht="25.9" hidden="1" customHeight="1">
      <c r="A75" s="138" t="s">
        <v>264</v>
      </c>
      <c r="B75" s="193">
        <v>538</v>
      </c>
      <c r="C75" s="194" t="s">
        <v>206</v>
      </c>
      <c r="D75" s="194" t="s">
        <v>190</v>
      </c>
      <c r="E75" s="148" t="s">
        <v>191</v>
      </c>
      <c r="F75" s="194" t="s">
        <v>192</v>
      </c>
      <c r="G75" s="116">
        <f>G76+G88</f>
        <v>0</v>
      </c>
      <c r="H75" s="116">
        <f>H76+H88</f>
        <v>0</v>
      </c>
      <c r="I75" s="249"/>
    </row>
    <row r="76" spans="1:9" ht="27" hidden="1" customHeight="1">
      <c r="A76" s="122" t="s">
        <v>265</v>
      </c>
      <c r="B76" s="193">
        <v>538</v>
      </c>
      <c r="C76" s="194" t="s">
        <v>206</v>
      </c>
      <c r="D76" s="194" t="s">
        <v>258</v>
      </c>
      <c r="E76" s="194" t="s">
        <v>191</v>
      </c>
      <c r="F76" s="194" t="s">
        <v>192</v>
      </c>
      <c r="G76" s="116">
        <f>G77</f>
        <v>0</v>
      </c>
      <c r="H76" s="116">
        <f>H77</f>
        <v>0</v>
      </c>
      <c r="I76" s="250"/>
    </row>
    <row r="77" spans="1:9" ht="60.75" hidden="1" customHeight="1">
      <c r="A77" s="125" t="s">
        <v>405</v>
      </c>
      <c r="B77" s="198">
        <v>538</v>
      </c>
      <c r="C77" s="199" t="s">
        <v>206</v>
      </c>
      <c r="D77" s="199" t="s">
        <v>258</v>
      </c>
      <c r="E77" s="199" t="s">
        <v>267</v>
      </c>
      <c r="F77" s="199" t="s">
        <v>192</v>
      </c>
      <c r="G77" s="101">
        <f>G78+G82+G84+G86</f>
        <v>0</v>
      </c>
      <c r="H77" s="101">
        <f>H78+H82+H84+H86</f>
        <v>0</v>
      </c>
      <c r="I77" s="250"/>
    </row>
    <row r="78" spans="1:9" ht="37.15" hidden="1" customHeight="1">
      <c r="A78" s="98" t="s">
        <v>268</v>
      </c>
      <c r="B78" s="198">
        <v>538</v>
      </c>
      <c r="C78" s="140" t="s">
        <v>206</v>
      </c>
      <c r="D78" s="140" t="s">
        <v>258</v>
      </c>
      <c r="E78" s="118" t="s">
        <v>269</v>
      </c>
      <c r="F78" s="140" t="s">
        <v>192</v>
      </c>
      <c r="G78" s="101">
        <f t="shared" ref="G78:H80" si="3">G79</f>
        <v>0</v>
      </c>
      <c r="H78" s="101">
        <f t="shared" si="3"/>
        <v>0</v>
      </c>
      <c r="I78" s="250"/>
    </row>
    <row r="79" spans="1:9" ht="37.15" hidden="1" customHeight="1">
      <c r="A79" s="98" t="s">
        <v>270</v>
      </c>
      <c r="B79" s="198">
        <v>538</v>
      </c>
      <c r="C79" s="140" t="s">
        <v>206</v>
      </c>
      <c r="D79" s="140" t="s">
        <v>258</v>
      </c>
      <c r="E79" s="118" t="s">
        <v>271</v>
      </c>
      <c r="F79" s="140" t="s">
        <v>192</v>
      </c>
      <c r="G79" s="101">
        <f t="shared" si="3"/>
        <v>0</v>
      </c>
      <c r="H79" s="101">
        <f t="shared" si="3"/>
        <v>0</v>
      </c>
      <c r="I79" s="250"/>
    </row>
    <row r="80" spans="1:9" ht="36.6" hidden="1" customHeight="1">
      <c r="A80" s="98" t="s">
        <v>272</v>
      </c>
      <c r="B80" s="198">
        <v>538</v>
      </c>
      <c r="C80" s="140" t="s">
        <v>206</v>
      </c>
      <c r="D80" s="140" t="s">
        <v>258</v>
      </c>
      <c r="E80" s="118" t="s">
        <v>273</v>
      </c>
      <c r="F80" s="140" t="s">
        <v>192</v>
      </c>
      <c r="G80" s="101">
        <f t="shared" si="3"/>
        <v>0</v>
      </c>
      <c r="H80" s="101">
        <f t="shared" si="3"/>
        <v>0</v>
      </c>
      <c r="I80" s="250"/>
    </row>
    <row r="81" spans="1:64" ht="37.15" hidden="1" customHeight="1">
      <c r="A81" s="98" t="s">
        <v>263</v>
      </c>
      <c r="B81" s="198">
        <v>538</v>
      </c>
      <c r="C81" s="140" t="s">
        <v>206</v>
      </c>
      <c r="D81" s="140" t="s">
        <v>258</v>
      </c>
      <c r="E81" s="118" t="s">
        <v>273</v>
      </c>
      <c r="F81" s="118">
        <v>244</v>
      </c>
      <c r="G81" s="101">
        <v>0</v>
      </c>
      <c r="H81" s="101">
        <v>0</v>
      </c>
      <c r="I81" s="234"/>
    </row>
    <row r="82" spans="1:64" ht="37.15" hidden="1" customHeight="1">
      <c r="A82" s="98" t="s">
        <v>274</v>
      </c>
      <c r="B82" s="198">
        <v>538</v>
      </c>
      <c r="C82" s="140" t="s">
        <v>206</v>
      </c>
      <c r="D82" s="140" t="s">
        <v>258</v>
      </c>
      <c r="E82" s="118" t="s">
        <v>275</v>
      </c>
      <c r="F82" s="140" t="s">
        <v>192</v>
      </c>
      <c r="G82" s="101">
        <v>0</v>
      </c>
      <c r="H82" s="101">
        <v>0</v>
      </c>
      <c r="I82" s="234"/>
    </row>
    <row r="83" spans="1:64" ht="37.15" hidden="1" customHeight="1">
      <c r="A83" s="98" t="s">
        <v>263</v>
      </c>
      <c r="B83" s="198">
        <v>538</v>
      </c>
      <c r="C83" s="140" t="s">
        <v>206</v>
      </c>
      <c r="D83" s="140" t="s">
        <v>258</v>
      </c>
      <c r="E83" s="118" t="s">
        <v>275</v>
      </c>
      <c r="F83" s="118">
        <v>244</v>
      </c>
      <c r="G83" s="101">
        <v>0</v>
      </c>
      <c r="H83" s="101">
        <v>0</v>
      </c>
      <c r="I83" s="234"/>
    </row>
    <row r="84" spans="1:64" ht="37.15" hidden="1" customHeight="1">
      <c r="A84" s="98" t="s">
        <v>276</v>
      </c>
      <c r="B84" s="198">
        <v>538</v>
      </c>
      <c r="C84" s="140" t="s">
        <v>206</v>
      </c>
      <c r="D84" s="140" t="s">
        <v>258</v>
      </c>
      <c r="E84" s="118" t="s">
        <v>277</v>
      </c>
      <c r="F84" s="140" t="s">
        <v>192</v>
      </c>
      <c r="G84" s="101">
        <f>G85</f>
        <v>0</v>
      </c>
      <c r="H84" s="101">
        <f>H85</f>
        <v>0</v>
      </c>
      <c r="I84" s="234"/>
    </row>
    <row r="85" spans="1:64" ht="37.15" hidden="1" customHeight="1">
      <c r="A85" s="98" t="s">
        <v>263</v>
      </c>
      <c r="B85" s="198">
        <v>538</v>
      </c>
      <c r="C85" s="140" t="s">
        <v>206</v>
      </c>
      <c r="D85" s="140" t="s">
        <v>258</v>
      </c>
      <c r="E85" s="118" t="s">
        <v>278</v>
      </c>
      <c r="F85" s="118">
        <v>244</v>
      </c>
      <c r="G85" s="101">
        <v>0</v>
      </c>
      <c r="H85" s="101">
        <v>0</v>
      </c>
      <c r="I85" s="234"/>
    </row>
    <row r="86" spans="1:64" ht="37.15" hidden="1" customHeight="1">
      <c r="A86" s="129" t="s">
        <v>279</v>
      </c>
      <c r="B86" s="198">
        <v>538</v>
      </c>
      <c r="C86" s="140" t="s">
        <v>206</v>
      </c>
      <c r="D86" s="140" t="s">
        <v>258</v>
      </c>
      <c r="E86" s="141" t="s">
        <v>280</v>
      </c>
      <c r="F86" s="140" t="s">
        <v>192</v>
      </c>
      <c r="G86" s="101">
        <f>G87</f>
        <v>0</v>
      </c>
      <c r="H86" s="101">
        <f>H87</f>
        <v>0</v>
      </c>
      <c r="I86" s="234"/>
    </row>
    <row r="87" spans="1:64" ht="37.15" hidden="1" customHeight="1">
      <c r="A87" s="98" t="s">
        <v>263</v>
      </c>
      <c r="B87" s="198">
        <v>538</v>
      </c>
      <c r="C87" s="140" t="s">
        <v>206</v>
      </c>
      <c r="D87" s="140" t="s">
        <v>258</v>
      </c>
      <c r="E87" s="118" t="s">
        <v>280</v>
      </c>
      <c r="F87" s="140" t="s">
        <v>244</v>
      </c>
      <c r="G87" s="101">
        <v>0</v>
      </c>
      <c r="H87" s="101">
        <v>0</v>
      </c>
      <c r="I87" s="234"/>
    </row>
    <row r="88" spans="1:64" ht="37.15" hidden="1" customHeight="1">
      <c r="A88" s="96" t="s">
        <v>281</v>
      </c>
      <c r="B88" s="193">
        <v>538</v>
      </c>
      <c r="C88" s="142" t="s">
        <v>206</v>
      </c>
      <c r="D88" s="142">
        <v>12</v>
      </c>
      <c r="E88" s="115" t="s">
        <v>219</v>
      </c>
      <c r="F88" s="142" t="s">
        <v>192</v>
      </c>
      <c r="G88" s="116">
        <f>G89</f>
        <v>0</v>
      </c>
      <c r="H88" s="116">
        <f>H89</f>
        <v>0</v>
      </c>
      <c r="I88" s="234"/>
    </row>
    <row r="89" spans="1:64" ht="37.15" hidden="1" customHeight="1">
      <c r="A89" s="98" t="s">
        <v>282</v>
      </c>
      <c r="B89" s="198">
        <v>538</v>
      </c>
      <c r="C89" s="140" t="s">
        <v>206</v>
      </c>
      <c r="D89" s="140">
        <v>12</v>
      </c>
      <c r="E89" s="118" t="s">
        <v>283</v>
      </c>
      <c r="F89" s="140" t="s">
        <v>192</v>
      </c>
      <c r="G89" s="101">
        <f>G90</f>
        <v>0</v>
      </c>
      <c r="H89" s="101">
        <f>H90</f>
        <v>0</v>
      </c>
      <c r="I89" s="234"/>
    </row>
    <row r="90" spans="1:64" ht="37.15" hidden="1" customHeight="1">
      <c r="A90" s="98" t="s">
        <v>263</v>
      </c>
      <c r="B90" s="198">
        <v>538</v>
      </c>
      <c r="C90" s="140" t="s">
        <v>206</v>
      </c>
      <c r="D90" s="140">
        <v>12</v>
      </c>
      <c r="E90" s="118" t="s">
        <v>284</v>
      </c>
      <c r="F90" s="140">
        <v>244</v>
      </c>
      <c r="G90" s="101">
        <v>0</v>
      </c>
      <c r="H90" s="101">
        <v>0</v>
      </c>
      <c r="I90" s="234"/>
    </row>
    <row r="91" spans="1:64" ht="37.15" customHeight="1">
      <c r="A91" s="92" t="s">
        <v>256</v>
      </c>
      <c r="B91" s="93">
        <v>538</v>
      </c>
      <c r="C91" s="93" t="s">
        <v>248</v>
      </c>
      <c r="D91" s="93" t="s">
        <v>190</v>
      </c>
      <c r="E91" s="126" t="s">
        <v>191</v>
      </c>
      <c r="F91" s="93" t="s">
        <v>192</v>
      </c>
      <c r="G91" s="97">
        <f>G92</f>
        <v>250</v>
      </c>
      <c r="H91" s="97">
        <f>H92</f>
        <v>250</v>
      </c>
      <c r="I91" s="23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</row>
    <row r="92" spans="1:64" ht="37.15" customHeight="1">
      <c r="A92" s="129" t="s">
        <v>257</v>
      </c>
      <c r="B92" s="99">
        <v>538</v>
      </c>
      <c r="C92" s="99" t="s">
        <v>248</v>
      </c>
      <c r="D92" s="99" t="s">
        <v>258</v>
      </c>
      <c r="E92" s="130" t="s">
        <v>191</v>
      </c>
      <c r="F92" s="99" t="s">
        <v>192</v>
      </c>
      <c r="G92" s="101">
        <f>G95</f>
        <v>250</v>
      </c>
      <c r="H92" s="101">
        <f>H95</f>
        <v>250</v>
      </c>
      <c r="I92" s="234"/>
    </row>
    <row r="93" spans="1:64" ht="37.15" customHeight="1">
      <c r="A93" s="129" t="s">
        <v>373</v>
      </c>
      <c r="B93" s="99">
        <v>538</v>
      </c>
      <c r="C93" s="99" t="s">
        <v>248</v>
      </c>
      <c r="D93" s="99" t="s">
        <v>258</v>
      </c>
      <c r="E93" s="130" t="s">
        <v>374</v>
      </c>
      <c r="F93" s="99" t="s">
        <v>192</v>
      </c>
      <c r="G93" s="101"/>
      <c r="H93" s="101"/>
      <c r="I93" s="234"/>
    </row>
    <row r="94" spans="1:64" ht="37.15" customHeight="1">
      <c r="A94" s="129" t="s">
        <v>263</v>
      </c>
      <c r="B94" s="99">
        <v>538</v>
      </c>
      <c r="C94" s="99" t="s">
        <v>248</v>
      </c>
      <c r="D94" s="99" t="s">
        <v>258</v>
      </c>
      <c r="E94" s="130" t="s">
        <v>374</v>
      </c>
      <c r="F94" s="99" t="s">
        <v>244</v>
      </c>
      <c r="G94" s="101"/>
      <c r="H94" s="101"/>
      <c r="I94" s="234"/>
    </row>
    <row r="95" spans="1:64" ht="37.15" customHeight="1">
      <c r="A95" s="112" t="s">
        <v>259</v>
      </c>
      <c r="B95" s="99">
        <v>538</v>
      </c>
      <c r="C95" s="99" t="s">
        <v>248</v>
      </c>
      <c r="D95" s="99" t="s">
        <v>258</v>
      </c>
      <c r="E95" s="130" t="s">
        <v>227</v>
      </c>
      <c r="F95" s="99" t="s">
        <v>192</v>
      </c>
      <c r="G95" s="101">
        <f t="shared" ref="G95:H97" si="4">G96</f>
        <v>250</v>
      </c>
      <c r="H95" s="101">
        <f t="shared" si="4"/>
        <v>250</v>
      </c>
      <c r="I95" s="234"/>
    </row>
    <row r="96" spans="1:64" ht="37.15" customHeight="1">
      <c r="A96" s="112" t="s">
        <v>260</v>
      </c>
      <c r="B96" s="99">
        <v>538</v>
      </c>
      <c r="C96" s="99" t="s">
        <v>248</v>
      </c>
      <c r="D96" s="99" t="s">
        <v>258</v>
      </c>
      <c r="E96" s="130" t="s">
        <v>219</v>
      </c>
      <c r="F96" s="99" t="s">
        <v>192</v>
      </c>
      <c r="G96" s="101">
        <f t="shared" si="4"/>
        <v>250</v>
      </c>
      <c r="H96" s="101">
        <f t="shared" si="4"/>
        <v>250</v>
      </c>
      <c r="I96" s="234"/>
    </row>
    <row r="97" spans="1:9" ht="37.15" customHeight="1">
      <c r="A97" s="137" t="s">
        <v>261</v>
      </c>
      <c r="B97" s="99">
        <v>538</v>
      </c>
      <c r="C97" s="99" t="s">
        <v>248</v>
      </c>
      <c r="D97" s="99" t="s">
        <v>258</v>
      </c>
      <c r="E97" s="130" t="s">
        <v>262</v>
      </c>
      <c r="F97" s="99" t="s">
        <v>192</v>
      </c>
      <c r="G97" s="101">
        <f t="shared" si="4"/>
        <v>250</v>
      </c>
      <c r="H97" s="101">
        <f t="shared" si="4"/>
        <v>250</v>
      </c>
      <c r="I97" s="234"/>
    </row>
    <row r="98" spans="1:9" ht="37.15" customHeight="1">
      <c r="A98" s="112" t="s">
        <v>263</v>
      </c>
      <c r="B98" s="99">
        <v>538</v>
      </c>
      <c r="C98" s="99" t="s">
        <v>248</v>
      </c>
      <c r="D98" s="99" t="s">
        <v>258</v>
      </c>
      <c r="E98" s="130" t="s">
        <v>262</v>
      </c>
      <c r="F98" s="99" t="s">
        <v>244</v>
      </c>
      <c r="G98" s="101">
        <v>250</v>
      </c>
      <c r="H98" s="101">
        <v>250</v>
      </c>
      <c r="I98" s="234"/>
    </row>
    <row r="99" spans="1:9" ht="27" customHeight="1">
      <c r="A99" s="96" t="s">
        <v>285</v>
      </c>
      <c r="B99" s="193">
        <v>538</v>
      </c>
      <c r="C99" s="142" t="s">
        <v>286</v>
      </c>
      <c r="D99" s="142" t="s">
        <v>190</v>
      </c>
      <c r="E99" s="115" t="s">
        <v>191</v>
      </c>
      <c r="F99" s="142" t="s">
        <v>192</v>
      </c>
      <c r="G99" s="116">
        <f>G107+G113</f>
        <v>1989</v>
      </c>
      <c r="H99" s="116">
        <f>H107+H113</f>
        <v>1993.7</v>
      </c>
      <c r="I99" s="237"/>
    </row>
    <row r="100" spans="1:9" ht="28.5" hidden="1" customHeight="1">
      <c r="A100" s="96" t="s">
        <v>287</v>
      </c>
      <c r="B100" s="193">
        <v>538</v>
      </c>
      <c r="C100" s="142" t="s">
        <v>286</v>
      </c>
      <c r="D100" s="142" t="s">
        <v>194</v>
      </c>
      <c r="E100" s="115" t="s">
        <v>191</v>
      </c>
      <c r="F100" s="142" t="s">
        <v>192</v>
      </c>
      <c r="G100" s="116"/>
      <c r="H100" s="251">
        <f>H101</f>
        <v>0</v>
      </c>
      <c r="I100" s="252"/>
    </row>
    <row r="101" spans="1:9" ht="63" hidden="1">
      <c r="A101" s="125" t="s">
        <v>406</v>
      </c>
      <c r="B101" s="193">
        <v>538</v>
      </c>
      <c r="C101" s="199" t="s">
        <v>286</v>
      </c>
      <c r="D101" s="199" t="s">
        <v>194</v>
      </c>
      <c r="E101" s="199" t="s">
        <v>289</v>
      </c>
      <c r="F101" s="199" t="s">
        <v>192</v>
      </c>
      <c r="G101" s="238"/>
      <c r="H101" s="238">
        <f>H102</f>
        <v>0</v>
      </c>
      <c r="I101" s="239"/>
    </row>
    <row r="102" spans="1:9" ht="63" hidden="1">
      <c r="A102" s="98" t="s">
        <v>407</v>
      </c>
      <c r="B102" s="193">
        <v>538</v>
      </c>
      <c r="C102" s="140" t="s">
        <v>286</v>
      </c>
      <c r="D102" s="140" t="s">
        <v>194</v>
      </c>
      <c r="E102" s="118" t="s">
        <v>291</v>
      </c>
      <c r="F102" s="140" t="s">
        <v>192</v>
      </c>
      <c r="G102" s="101"/>
      <c r="H102" s="101">
        <f>H103</f>
        <v>0</v>
      </c>
      <c r="I102" s="234"/>
    </row>
    <row r="103" spans="1:9" ht="63" hidden="1">
      <c r="A103" s="98" t="s">
        <v>292</v>
      </c>
      <c r="B103" s="193">
        <v>538</v>
      </c>
      <c r="C103" s="140" t="s">
        <v>286</v>
      </c>
      <c r="D103" s="140" t="s">
        <v>194</v>
      </c>
      <c r="E103" s="118" t="s">
        <v>293</v>
      </c>
      <c r="F103" s="140" t="s">
        <v>192</v>
      </c>
      <c r="G103" s="101"/>
      <c r="H103" s="101">
        <f>H104</f>
        <v>0</v>
      </c>
      <c r="I103" s="234"/>
    </row>
    <row r="104" spans="1:9" ht="47.25" hidden="1">
      <c r="A104" s="98" t="s">
        <v>294</v>
      </c>
      <c r="B104" s="193">
        <v>538</v>
      </c>
      <c r="C104" s="140" t="s">
        <v>286</v>
      </c>
      <c r="D104" s="140" t="s">
        <v>194</v>
      </c>
      <c r="E104" s="118" t="s">
        <v>297</v>
      </c>
      <c r="F104" s="140" t="s">
        <v>192</v>
      </c>
      <c r="G104" s="101"/>
      <c r="H104" s="101">
        <f>H105+H106</f>
        <v>0</v>
      </c>
      <c r="I104" s="234"/>
    </row>
    <row r="105" spans="1:9" ht="31.5" hidden="1">
      <c r="A105" s="98" t="s">
        <v>263</v>
      </c>
      <c r="B105" s="193">
        <v>538</v>
      </c>
      <c r="C105" s="140" t="s">
        <v>286</v>
      </c>
      <c r="D105" s="140" t="s">
        <v>194</v>
      </c>
      <c r="E105" s="118" t="s">
        <v>297</v>
      </c>
      <c r="F105" s="118">
        <v>244</v>
      </c>
      <c r="G105" s="101"/>
      <c r="H105" s="101"/>
      <c r="I105" s="234"/>
    </row>
    <row r="106" spans="1:9" ht="59.25" hidden="1" customHeight="1">
      <c r="A106" s="98" t="s">
        <v>296</v>
      </c>
      <c r="B106" s="193">
        <v>538</v>
      </c>
      <c r="C106" s="140" t="s">
        <v>286</v>
      </c>
      <c r="D106" s="140" t="s">
        <v>194</v>
      </c>
      <c r="E106" s="118" t="s">
        <v>297</v>
      </c>
      <c r="F106" s="118">
        <v>810</v>
      </c>
      <c r="G106" s="101"/>
      <c r="H106" s="101"/>
      <c r="I106" s="234"/>
    </row>
    <row r="107" spans="1:9" ht="59.25" hidden="1" customHeight="1">
      <c r="A107" s="96" t="s">
        <v>287</v>
      </c>
      <c r="B107" s="193">
        <v>538</v>
      </c>
      <c r="C107" s="142" t="s">
        <v>286</v>
      </c>
      <c r="D107" s="142" t="s">
        <v>194</v>
      </c>
      <c r="E107" s="115" t="s">
        <v>191</v>
      </c>
      <c r="F107" s="115" t="s">
        <v>192</v>
      </c>
      <c r="G107" s="116">
        <f t="shared" ref="G107:H111" si="5">G108</f>
        <v>0</v>
      </c>
      <c r="H107" s="116">
        <f t="shared" si="5"/>
        <v>0</v>
      </c>
      <c r="I107" s="234"/>
    </row>
    <row r="108" spans="1:9" ht="59.25" hidden="1" customHeight="1">
      <c r="A108" s="96" t="s">
        <v>288</v>
      </c>
      <c r="B108" s="193">
        <v>538</v>
      </c>
      <c r="C108" s="142" t="s">
        <v>286</v>
      </c>
      <c r="D108" s="142" t="s">
        <v>194</v>
      </c>
      <c r="E108" s="115" t="s">
        <v>289</v>
      </c>
      <c r="F108" s="115" t="s">
        <v>192</v>
      </c>
      <c r="G108" s="116">
        <f t="shared" si="5"/>
        <v>0</v>
      </c>
      <c r="H108" s="116">
        <f t="shared" si="5"/>
        <v>0</v>
      </c>
      <c r="I108" s="234"/>
    </row>
    <row r="109" spans="1:9" ht="59.25" hidden="1" customHeight="1">
      <c r="A109" s="98" t="s">
        <v>380</v>
      </c>
      <c r="B109" s="198">
        <v>538</v>
      </c>
      <c r="C109" s="140" t="s">
        <v>286</v>
      </c>
      <c r="D109" s="140" t="s">
        <v>194</v>
      </c>
      <c r="E109" s="118" t="s">
        <v>291</v>
      </c>
      <c r="F109" s="118" t="s">
        <v>192</v>
      </c>
      <c r="G109" s="101">
        <f t="shared" si="5"/>
        <v>0</v>
      </c>
      <c r="H109" s="101">
        <f t="shared" si="5"/>
        <v>0</v>
      </c>
      <c r="I109" s="234"/>
    </row>
    <row r="110" spans="1:9" ht="59.25" hidden="1" customHeight="1">
      <c r="A110" s="98" t="s">
        <v>292</v>
      </c>
      <c r="B110" s="198">
        <v>538</v>
      </c>
      <c r="C110" s="140" t="s">
        <v>286</v>
      </c>
      <c r="D110" s="140" t="s">
        <v>194</v>
      </c>
      <c r="E110" s="118" t="s">
        <v>293</v>
      </c>
      <c r="F110" s="118" t="s">
        <v>192</v>
      </c>
      <c r="G110" s="101">
        <f t="shared" si="5"/>
        <v>0</v>
      </c>
      <c r="H110" s="101">
        <f t="shared" si="5"/>
        <v>0</v>
      </c>
      <c r="I110" s="234"/>
    </row>
    <row r="111" spans="1:9" ht="59.25" hidden="1" customHeight="1">
      <c r="A111" s="98" t="s">
        <v>294</v>
      </c>
      <c r="B111" s="198">
        <v>538</v>
      </c>
      <c r="C111" s="140" t="s">
        <v>286</v>
      </c>
      <c r="D111" s="140" t="s">
        <v>194</v>
      </c>
      <c r="E111" s="118" t="s">
        <v>295</v>
      </c>
      <c r="F111" s="118" t="s">
        <v>192</v>
      </c>
      <c r="G111" s="101">
        <f t="shared" si="5"/>
        <v>0</v>
      </c>
      <c r="H111" s="101">
        <f t="shared" si="5"/>
        <v>0</v>
      </c>
      <c r="I111" s="234"/>
    </row>
    <row r="112" spans="1:9" ht="59.25" hidden="1" customHeight="1">
      <c r="A112" s="98" t="s">
        <v>263</v>
      </c>
      <c r="B112" s="198">
        <v>538</v>
      </c>
      <c r="C112" s="140" t="s">
        <v>286</v>
      </c>
      <c r="D112" s="140" t="s">
        <v>194</v>
      </c>
      <c r="E112" s="118" t="s">
        <v>295</v>
      </c>
      <c r="F112" s="118">
        <v>244</v>
      </c>
      <c r="G112" s="101">
        <v>0</v>
      </c>
      <c r="H112" s="101">
        <v>0</v>
      </c>
      <c r="I112" s="234"/>
    </row>
    <row r="113" spans="1:11" ht="33" customHeight="1">
      <c r="A113" s="96" t="s">
        <v>298</v>
      </c>
      <c r="B113" s="193">
        <v>538</v>
      </c>
      <c r="C113" s="142" t="s">
        <v>286</v>
      </c>
      <c r="D113" s="142" t="s">
        <v>248</v>
      </c>
      <c r="E113" s="115" t="s">
        <v>191</v>
      </c>
      <c r="F113" s="142" t="s">
        <v>192</v>
      </c>
      <c r="G113" s="116">
        <f>G114</f>
        <v>1989</v>
      </c>
      <c r="H113" s="116">
        <f>H114</f>
        <v>1993.7</v>
      </c>
      <c r="I113" s="237"/>
    </row>
    <row r="114" spans="1:11" ht="75" customHeight="1">
      <c r="A114" s="253" t="s">
        <v>299</v>
      </c>
      <c r="B114" s="193">
        <v>538</v>
      </c>
      <c r="C114" s="194" t="s">
        <v>286</v>
      </c>
      <c r="D114" s="194" t="s">
        <v>248</v>
      </c>
      <c r="E114" s="194" t="s">
        <v>289</v>
      </c>
      <c r="F114" s="194" t="s">
        <v>192</v>
      </c>
      <c r="G114" s="231">
        <f>G117+G133+G135+G137+G139</f>
        <v>1989</v>
      </c>
      <c r="H114" s="231">
        <f>H117+H133+H135+H137+H139</f>
        <v>1993.7</v>
      </c>
      <c r="I114" s="232"/>
    </row>
    <row r="115" spans="1:11" ht="47.25">
      <c r="A115" s="98" t="s">
        <v>300</v>
      </c>
      <c r="B115" s="198">
        <v>538</v>
      </c>
      <c r="C115" s="140" t="s">
        <v>286</v>
      </c>
      <c r="D115" s="140" t="s">
        <v>248</v>
      </c>
      <c r="E115" s="118" t="s">
        <v>301</v>
      </c>
      <c r="F115" s="140" t="s">
        <v>192</v>
      </c>
      <c r="G115" s="101">
        <f>G116</f>
        <v>1373.3</v>
      </c>
      <c r="H115" s="101">
        <f>H116</f>
        <v>1392.7</v>
      </c>
      <c r="I115" s="234"/>
    </row>
    <row r="116" spans="1:11" ht="31.5">
      <c r="A116" s="98" t="s">
        <v>302</v>
      </c>
      <c r="B116" s="198">
        <v>538</v>
      </c>
      <c r="C116" s="140" t="s">
        <v>286</v>
      </c>
      <c r="D116" s="140" t="s">
        <v>248</v>
      </c>
      <c r="E116" s="118" t="s">
        <v>303</v>
      </c>
      <c r="F116" s="140" t="s">
        <v>192</v>
      </c>
      <c r="G116" s="101">
        <f>G118+G133+G135+G137</f>
        <v>1373.3</v>
      </c>
      <c r="H116" s="101">
        <f>H118+H133+H135+H137</f>
        <v>1392.7</v>
      </c>
      <c r="I116" s="234"/>
    </row>
    <row r="117" spans="1:11" ht="31.5">
      <c r="A117" s="98" t="s">
        <v>304</v>
      </c>
      <c r="B117" s="198">
        <v>538</v>
      </c>
      <c r="C117" s="140" t="s">
        <v>286</v>
      </c>
      <c r="D117" s="140" t="s">
        <v>248</v>
      </c>
      <c r="E117" s="118" t="s">
        <v>305</v>
      </c>
      <c r="F117" s="140" t="s">
        <v>192</v>
      </c>
      <c r="G117" s="101">
        <f>G118</f>
        <v>323.3</v>
      </c>
      <c r="H117" s="101">
        <f>H118</f>
        <v>342.7</v>
      </c>
      <c r="I117" s="234"/>
    </row>
    <row r="118" spans="1:11" ht="34.5" customHeight="1">
      <c r="A118" s="98" t="s">
        <v>263</v>
      </c>
      <c r="B118" s="198">
        <v>538</v>
      </c>
      <c r="C118" s="140" t="s">
        <v>286</v>
      </c>
      <c r="D118" s="140" t="s">
        <v>248</v>
      </c>
      <c r="E118" s="118" t="s">
        <v>305</v>
      </c>
      <c r="F118" s="118">
        <v>244</v>
      </c>
      <c r="G118" s="101">
        <v>323.3</v>
      </c>
      <c r="H118" s="101">
        <v>342.7</v>
      </c>
      <c r="I118" s="234"/>
    </row>
    <row r="119" spans="1:11" ht="31.5" hidden="1">
      <c r="A119" s="98" t="s">
        <v>306</v>
      </c>
      <c r="B119" s="198">
        <v>538</v>
      </c>
      <c r="C119" s="140" t="s">
        <v>286</v>
      </c>
      <c r="D119" s="140" t="s">
        <v>248</v>
      </c>
      <c r="E119" s="118" t="s">
        <v>307</v>
      </c>
      <c r="F119" s="140" t="s">
        <v>192</v>
      </c>
      <c r="G119" s="101"/>
      <c r="H119" s="101">
        <f>H120</f>
        <v>0</v>
      </c>
      <c r="I119" s="234"/>
    </row>
    <row r="120" spans="1:11" ht="31.5" hidden="1">
      <c r="A120" s="98" t="s">
        <v>308</v>
      </c>
      <c r="B120" s="198">
        <v>538</v>
      </c>
      <c r="C120" s="140" t="s">
        <v>286</v>
      </c>
      <c r="D120" s="140" t="s">
        <v>248</v>
      </c>
      <c r="E120" s="118" t="s">
        <v>309</v>
      </c>
      <c r="F120" s="140" t="s">
        <v>192</v>
      </c>
      <c r="G120" s="101"/>
      <c r="H120" s="101">
        <f>H121</f>
        <v>0</v>
      </c>
      <c r="I120" s="234"/>
    </row>
    <row r="121" spans="1:11" ht="16.5" hidden="1">
      <c r="A121" s="98" t="s">
        <v>310</v>
      </c>
      <c r="B121" s="198">
        <v>538</v>
      </c>
      <c r="C121" s="140" t="s">
        <v>286</v>
      </c>
      <c r="D121" s="140" t="s">
        <v>248</v>
      </c>
      <c r="E121" s="118" t="s">
        <v>311</v>
      </c>
      <c r="F121" s="140" t="s">
        <v>192</v>
      </c>
      <c r="G121" s="101"/>
      <c r="H121" s="101">
        <f>H122</f>
        <v>0</v>
      </c>
      <c r="I121" s="234"/>
    </row>
    <row r="122" spans="1:11" ht="31.5" hidden="1">
      <c r="A122" s="98" t="s">
        <v>263</v>
      </c>
      <c r="B122" s="198">
        <v>538</v>
      </c>
      <c r="C122" s="140" t="s">
        <v>286</v>
      </c>
      <c r="D122" s="140" t="s">
        <v>248</v>
      </c>
      <c r="E122" s="118" t="s">
        <v>311</v>
      </c>
      <c r="F122" s="118">
        <v>244</v>
      </c>
      <c r="G122" s="101"/>
      <c r="H122" s="101"/>
      <c r="I122" s="234"/>
    </row>
    <row r="123" spans="1:11" ht="31.5" hidden="1">
      <c r="A123" s="98" t="s">
        <v>399</v>
      </c>
      <c r="B123" s="198">
        <v>538</v>
      </c>
      <c r="C123" s="140" t="s">
        <v>286</v>
      </c>
      <c r="D123" s="140" t="s">
        <v>248</v>
      </c>
      <c r="E123" s="118" t="s">
        <v>313</v>
      </c>
      <c r="F123" s="140" t="s">
        <v>192</v>
      </c>
      <c r="G123" s="101">
        <f>G124</f>
        <v>0</v>
      </c>
      <c r="H123" s="101">
        <f>H124</f>
        <v>0</v>
      </c>
      <c r="I123" s="234"/>
      <c r="K123" s="95"/>
    </row>
    <row r="124" spans="1:11" ht="47.25" hidden="1">
      <c r="A124" s="98" t="s">
        <v>314</v>
      </c>
      <c r="B124" s="198">
        <v>538</v>
      </c>
      <c r="C124" s="140" t="s">
        <v>286</v>
      </c>
      <c r="D124" s="140" t="s">
        <v>248</v>
      </c>
      <c r="E124" s="118" t="s">
        <v>315</v>
      </c>
      <c r="F124" s="140" t="s">
        <v>192</v>
      </c>
      <c r="G124" s="101">
        <f>G125+G127+G129+G131</f>
        <v>0</v>
      </c>
      <c r="H124" s="101">
        <f>H125+H127+H129+H131</f>
        <v>0</v>
      </c>
      <c r="I124" s="234"/>
    </row>
    <row r="125" spans="1:11" ht="24" hidden="1" customHeight="1">
      <c r="A125" s="98" t="s">
        <v>316</v>
      </c>
      <c r="B125" s="198">
        <v>538</v>
      </c>
      <c r="C125" s="140" t="s">
        <v>286</v>
      </c>
      <c r="D125" s="140" t="s">
        <v>248</v>
      </c>
      <c r="E125" s="118" t="s">
        <v>317</v>
      </c>
      <c r="F125" s="140" t="s">
        <v>192</v>
      </c>
      <c r="G125" s="101"/>
      <c r="H125" s="101"/>
      <c r="I125" s="234"/>
    </row>
    <row r="126" spans="1:11" ht="42" hidden="1" customHeight="1">
      <c r="A126" s="98" t="s">
        <v>263</v>
      </c>
      <c r="B126" s="198">
        <v>538</v>
      </c>
      <c r="C126" s="140" t="s">
        <v>286</v>
      </c>
      <c r="D126" s="140" t="s">
        <v>248</v>
      </c>
      <c r="E126" s="118" t="s">
        <v>317</v>
      </c>
      <c r="F126" s="140" t="s">
        <v>244</v>
      </c>
      <c r="G126" s="101"/>
      <c r="H126" s="101"/>
      <c r="I126" s="234"/>
    </row>
    <row r="127" spans="1:11" ht="31.5" hidden="1" customHeight="1">
      <c r="A127" s="98" t="s">
        <v>318</v>
      </c>
      <c r="B127" s="198">
        <v>538</v>
      </c>
      <c r="C127" s="140" t="s">
        <v>286</v>
      </c>
      <c r="D127" s="140" t="s">
        <v>248</v>
      </c>
      <c r="E127" s="118" t="s">
        <v>319</v>
      </c>
      <c r="F127" s="140" t="s">
        <v>192</v>
      </c>
      <c r="G127" s="101">
        <f>G128</f>
        <v>0</v>
      </c>
      <c r="H127" s="101">
        <f>H128</f>
        <v>0</v>
      </c>
      <c r="I127" s="234"/>
    </row>
    <row r="128" spans="1:11" ht="39.75" hidden="1" customHeight="1">
      <c r="A128" s="98" t="s">
        <v>263</v>
      </c>
      <c r="B128" s="198">
        <v>538</v>
      </c>
      <c r="C128" s="140" t="s">
        <v>286</v>
      </c>
      <c r="D128" s="140" t="s">
        <v>248</v>
      </c>
      <c r="E128" s="118" t="s">
        <v>319</v>
      </c>
      <c r="F128" s="118">
        <v>244</v>
      </c>
      <c r="G128" s="101"/>
      <c r="H128" s="101"/>
      <c r="I128" s="234"/>
    </row>
    <row r="129" spans="1:9" ht="46.5" hidden="1" customHeight="1">
      <c r="A129" s="98" t="s">
        <v>320</v>
      </c>
      <c r="B129" s="198">
        <v>538</v>
      </c>
      <c r="C129" s="140" t="s">
        <v>286</v>
      </c>
      <c r="D129" s="140" t="s">
        <v>248</v>
      </c>
      <c r="E129" s="118" t="s">
        <v>321</v>
      </c>
      <c r="F129" s="140" t="s">
        <v>192</v>
      </c>
      <c r="G129" s="101">
        <f>G130</f>
        <v>0</v>
      </c>
      <c r="H129" s="101">
        <f>H130</f>
        <v>0</v>
      </c>
      <c r="I129" s="234"/>
    </row>
    <row r="130" spans="1:9" ht="42" hidden="1" customHeight="1">
      <c r="A130" s="98" t="s">
        <v>263</v>
      </c>
      <c r="B130" s="198">
        <v>538</v>
      </c>
      <c r="C130" s="140" t="s">
        <v>286</v>
      </c>
      <c r="D130" s="140" t="s">
        <v>248</v>
      </c>
      <c r="E130" s="118" t="s">
        <v>321</v>
      </c>
      <c r="F130" s="118">
        <v>244</v>
      </c>
      <c r="G130" s="101"/>
      <c r="H130" s="101"/>
      <c r="I130" s="234"/>
    </row>
    <row r="131" spans="1:9" ht="31.5" hidden="1">
      <c r="A131" s="98" t="s">
        <v>322</v>
      </c>
      <c r="B131" s="198">
        <v>538</v>
      </c>
      <c r="C131" s="140" t="s">
        <v>286</v>
      </c>
      <c r="D131" s="140" t="s">
        <v>248</v>
      </c>
      <c r="E131" s="118" t="s">
        <v>323</v>
      </c>
      <c r="F131" s="140" t="s">
        <v>192</v>
      </c>
      <c r="G131" s="101">
        <f>G132</f>
        <v>0</v>
      </c>
      <c r="H131" s="101">
        <f>H132</f>
        <v>0</v>
      </c>
      <c r="I131" s="234"/>
    </row>
    <row r="132" spans="1:9" ht="42.75" hidden="1" customHeight="1">
      <c r="A132" s="98" t="s">
        <v>263</v>
      </c>
      <c r="B132" s="198">
        <v>538</v>
      </c>
      <c r="C132" s="140" t="s">
        <v>286</v>
      </c>
      <c r="D132" s="140" t="s">
        <v>248</v>
      </c>
      <c r="E132" s="118" t="s">
        <v>323</v>
      </c>
      <c r="F132" s="118">
        <v>244</v>
      </c>
      <c r="G132" s="101"/>
      <c r="H132" s="101"/>
      <c r="I132" s="234"/>
    </row>
    <row r="133" spans="1:9" ht="42.75" customHeight="1">
      <c r="A133" s="98" t="s">
        <v>318</v>
      </c>
      <c r="B133" s="198">
        <v>538</v>
      </c>
      <c r="C133" s="140" t="s">
        <v>286</v>
      </c>
      <c r="D133" s="140" t="s">
        <v>248</v>
      </c>
      <c r="E133" s="118" t="s">
        <v>319</v>
      </c>
      <c r="F133" s="140" t="s">
        <v>192</v>
      </c>
      <c r="G133" s="101">
        <f>G134</f>
        <v>250</v>
      </c>
      <c r="H133" s="101">
        <f>H134</f>
        <v>250</v>
      </c>
      <c r="I133" s="234"/>
    </row>
    <row r="134" spans="1:9" ht="42.75" customHeight="1">
      <c r="A134" s="98" t="s">
        <v>263</v>
      </c>
      <c r="B134" s="198">
        <v>538</v>
      </c>
      <c r="C134" s="140" t="s">
        <v>286</v>
      </c>
      <c r="D134" s="140" t="s">
        <v>248</v>
      </c>
      <c r="E134" s="118" t="s">
        <v>319</v>
      </c>
      <c r="F134" s="118">
        <v>244</v>
      </c>
      <c r="G134" s="101">
        <v>250</v>
      </c>
      <c r="H134" s="101">
        <v>250</v>
      </c>
      <c r="I134" s="234"/>
    </row>
    <row r="135" spans="1:9" ht="42.75" customHeight="1">
      <c r="A135" s="98" t="s">
        <v>400</v>
      </c>
      <c r="B135" s="198">
        <v>538</v>
      </c>
      <c r="C135" s="140" t="s">
        <v>286</v>
      </c>
      <c r="D135" s="140" t="s">
        <v>248</v>
      </c>
      <c r="E135" s="118" t="s">
        <v>321</v>
      </c>
      <c r="F135" s="140" t="s">
        <v>192</v>
      </c>
      <c r="G135" s="101">
        <f>G136</f>
        <v>600</v>
      </c>
      <c r="H135" s="101">
        <f>H136</f>
        <v>600</v>
      </c>
      <c r="I135" s="234"/>
    </row>
    <row r="136" spans="1:9" ht="42.75" customHeight="1">
      <c r="A136" s="98" t="s">
        <v>263</v>
      </c>
      <c r="B136" s="198">
        <v>538</v>
      </c>
      <c r="C136" s="140" t="s">
        <v>286</v>
      </c>
      <c r="D136" s="140" t="s">
        <v>248</v>
      </c>
      <c r="E136" s="118" t="s">
        <v>321</v>
      </c>
      <c r="F136" s="118">
        <v>244</v>
      </c>
      <c r="G136" s="101">
        <v>600</v>
      </c>
      <c r="H136" s="101">
        <v>600</v>
      </c>
      <c r="I136" s="234"/>
    </row>
    <row r="137" spans="1:9" ht="42.75" customHeight="1">
      <c r="A137" s="98" t="s">
        <v>322</v>
      </c>
      <c r="B137" s="198">
        <v>538</v>
      </c>
      <c r="C137" s="140" t="s">
        <v>286</v>
      </c>
      <c r="D137" s="140" t="s">
        <v>248</v>
      </c>
      <c r="E137" s="118" t="s">
        <v>323</v>
      </c>
      <c r="F137" s="140" t="s">
        <v>192</v>
      </c>
      <c r="G137" s="101">
        <f>G138</f>
        <v>200</v>
      </c>
      <c r="H137" s="101">
        <f>H138</f>
        <v>200</v>
      </c>
      <c r="I137" s="234"/>
    </row>
    <row r="138" spans="1:9" ht="42.75" customHeight="1">
      <c r="A138" s="98" t="s">
        <v>263</v>
      </c>
      <c r="B138" s="198">
        <v>538</v>
      </c>
      <c r="C138" s="140" t="s">
        <v>286</v>
      </c>
      <c r="D138" s="140" t="s">
        <v>248</v>
      </c>
      <c r="E138" s="118" t="s">
        <v>323</v>
      </c>
      <c r="F138" s="140" t="s">
        <v>244</v>
      </c>
      <c r="G138" s="101">
        <v>200</v>
      </c>
      <c r="H138" s="101">
        <v>200</v>
      </c>
      <c r="I138" s="234"/>
    </row>
    <row r="139" spans="1:9" ht="42.75" customHeight="1">
      <c r="A139" s="98" t="s">
        <v>382</v>
      </c>
      <c r="B139" s="198">
        <v>538</v>
      </c>
      <c r="C139" s="140" t="s">
        <v>286</v>
      </c>
      <c r="D139" s="140" t="s">
        <v>248</v>
      </c>
      <c r="E139" s="118" t="s">
        <v>325</v>
      </c>
      <c r="F139" s="140" t="s">
        <v>192</v>
      </c>
      <c r="G139" s="101">
        <f>G140</f>
        <v>615.70000000000005</v>
      </c>
      <c r="H139" s="101">
        <f>H140</f>
        <v>601</v>
      </c>
      <c r="I139" s="234"/>
    </row>
    <row r="140" spans="1:9" ht="42.75" customHeight="1">
      <c r="A140" s="98" t="s">
        <v>263</v>
      </c>
      <c r="B140" s="198">
        <v>538</v>
      </c>
      <c r="C140" s="140" t="s">
        <v>286</v>
      </c>
      <c r="D140" s="140" t="s">
        <v>248</v>
      </c>
      <c r="E140" s="118" t="s">
        <v>325</v>
      </c>
      <c r="F140" s="118">
        <v>244</v>
      </c>
      <c r="G140" s="101">
        <v>615.70000000000005</v>
      </c>
      <c r="H140" s="101">
        <v>601</v>
      </c>
      <c r="I140" s="234"/>
    </row>
    <row r="141" spans="1:9" ht="31.5" customHeight="1">
      <c r="A141" s="96" t="s">
        <v>326</v>
      </c>
      <c r="B141" s="193">
        <v>538</v>
      </c>
      <c r="C141" s="142" t="s">
        <v>327</v>
      </c>
      <c r="D141" s="142" t="s">
        <v>190</v>
      </c>
      <c r="E141" s="115" t="s">
        <v>191</v>
      </c>
      <c r="F141" s="142" t="s">
        <v>192</v>
      </c>
      <c r="G141" s="116">
        <f>G142</f>
        <v>572.5</v>
      </c>
      <c r="H141" s="116">
        <f>H142</f>
        <v>854.7</v>
      </c>
      <c r="I141" s="237"/>
    </row>
    <row r="142" spans="1:9" ht="66" customHeight="1">
      <c r="A142" s="125" t="s">
        <v>328</v>
      </c>
      <c r="B142" s="193">
        <v>538</v>
      </c>
      <c r="C142" s="194" t="s">
        <v>327</v>
      </c>
      <c r="D142" s="194" t="s">
        <v>189</v>
      </c>
      <c r="E142" s="194" t="s">
        <v>329</v>
      </c>
      <c r="F142" s="194" t="s">
        <v>192</v>
      </c>
      <c r="G142" s="231">
        <f>G143</f>
        <v>572.5</v>
      </c>
      <c r="H142" s="231">
        <f>H143</f>
        <v>854.7</v>
      </c>
      <c r="I142" s="232"/>
    </row>
    <row r="143" spans="1:9" ht="36.75" customHeight="1">
      <c r="A143" s="98" t="s">
        <v>330</v>
      </c>
      <c r="B143" s="198">
        <v>538</v>
      </c>
      <c r="C143" s="140" t="s">
        <v>327</v>
      </c>
      <c r="D143" s="140" t="s">
        <v>189</v>
      </c>
      <c r="E143" s="118" t="s">
        <v>331</v>
      </c>
      <c r="F143" s="140" t="s">
        <v>192</v>
      </c>
      <c r="G143" s="101">
        <f>G144+G149</f>
        <v>572.5</v>
      </c>
      <c r="H143" s="101">
        <f>H144+H149</f>
        <v>854.7</v>
      </c>
      <c r="I143" s="234"/>
    </row>
    <row r="144" spans="1:9" ht="38.25" customHeight="1">
      <c r="A144" s="98" t="s">
        <v>332</v>
      </c>
      <c r="B144" s="198">
        <v>538</v>
      </c>
      <c r="C144" s="140" t="s">
        <v>327</v>
      </c>
      <c r="D144" s="140" t="s">
        <v>189</v>
      </c>
      <c r="E144" s="118" t="s">
        <v>333</v>
      </c>
      <c r="F144" s="140" t="s">
        <v>192</v>
      </c>
      <c r="G144" s="101">
        <f>G145+G164</f>
        <v>572.5</v>
      </c>
      <c r="H144" s="101">
        <f>H145+H164+H173+H177</f>
        <v>854.7</v>
      </c>
      <c r="I144" s="234"/>
    </row>
    <row r="145" spans="1:64" ht="47.25">
      <c r="A145" s="98" t="s">
        <v>334</v>
      </c>
      <c r="B145" s="198">
        <v>538</v>
      </c>
      <c r="C145" s="140" t="s">
        <v>327</v>
      </c>
      <c r="D145" s="140" t="s">
        <v>189</v>
      </c>
      <c r="E145" s="118" t="s">
        <v>335</v>
      </c>
      <c r="F145" s="140" t="s">
        <v>192</v>
      </c>
      <c r="G145" s="101">
        <f>G147+G148</f>
        <v>566.6</v>
      </c>
      <c r="H145" s="101">
        <f>H147+H148</f>
        <v>531.20000000000005</v>
      </c>
      <c r="I145" s="234"/>
    </row>
    <row r="146" spans="1:64" ht="34.5" customHeight="1">
      <c r="A146" s="98" t="s">
        <v>336</v>
      </c>
      <c r="B146" s="198">
        <v>538</v>
      </c>
      <c r="C146" s="140" t="s">
        <v>327</v>
      </c>
      <c r="D146" s="140" t="s">
        <v>189</v>
      </c>
      <c r="E146" s="118" t="s">
        <v>335</v>
      </c>
      <c r="F146" s="140" t="s">
        <v>337</v>
      </c>
      <c r="G146" s="101">
        <f>G147+G148</f>
        <v>566.6</v>
      </c>
      <c r="H146" s="101">
        <f>H147+H148</f>
        <v>531.20000000000005</v>
      </c>
      <c r="I146" s="234"/>
    </row>
    <row r="147" spans="1:64" ht="35.25" customHeight="1">
      <c r="A147" s="98" t="s">
        <v>338</v>
      </c>
      <c r="B147" s="198">
        <v>538</v>
      </c>
      <c r="C147" s="140" t="s">
        <v>327</v>
      </c>
      <c r="D147" s="140" t="s">
        <v>189</v>
      </c>
      <c r="E147" s="118" t="s">
        <v>335</v>
      </c>
      <c r="F147" s="118">
        <v>111</v>
      </c>
      <c r="G147" s="101">
        <v>395.5</v>
      </c>
      <c r="H147" s="101">
        <v>370.8</v>
      </c>
      <c r="I147" s="236"/>
    </row>
    <row r="148" spans="1:64" ht="57" customHeight="1">
      <c r="A148" s="98" t="s">
        <v>339</v>
      </c>
      <c r="B148" s="198">
        <v>538</v>
      </c>
      <c r="C148" s="140" t="s">
        <v>327</v>
      </c>
      <c r="D148" s="140" t="s">
        <v>189</v>
      </c>
      <c r="E148" s="118" t="s">
        <v>335</v>
      </c>
      <c r="F148" s="118">
        <v>119</v>
      </c>
      <c r="G148" s="101">
        <v>171.1</v>
      </c>
      <c r="H148" s="101">
        <v>160.4</v>
      </c>
      <c r="I148" s="234"/>
    </row>
    <row r="149" spans="1:64" ht="55.5" hidden="1" customHeight="1">
      <c r="A149" s="98" t="s">
        <v>340</v>
      </c>
      <c r="B149" s="198">
        <v>538</v>
      </c>
      <c r="C149" s="140" t="s">
        <v>327</v>
      </c>
      <c r="D149" s="140" t="s">
        <v>189</v>
      </c>
      <c r="E149" s="118" t="s">
        <v>341</v>
      </c>
      <c r="F149" s="140" t="s">
        <v>192</v>
      </c>
      <c r="G149" s="101">
        <f>G150+G151</f>
        <v>0</v>
      </c>
      <c r="H149" s="101">
        <f>H150+H151</f>
        <v>0</v>
      </c>
      <c r="I149" s="234"/>
    </row>
    <row r="150" spans="1:64" ht="36" hidden="1" customHeight="1">
      <c r="A150" s="98" t="s">
        <v>263</v>
      </c>
      <c r="B150" s="198">
        <v>538</v>
      </c>
      <c r="C150" s="140" t="s">
        <v>327</v>
      </c>
      <c r="D150" s="140" t="s">
        <v>189</v>
      </c>
      <c r="E150" s="118" t="s">
        <v>341</v>
      </c>
      <c r="F150" s="118">
        <v>244</v>
      </c>
      <c r="G150" s="101">
        <v>0</v>
      </c>
      <c r="H150" s="101">
        <v>0</v>
      </c>
      <c r="I150" s="234"/>
    </row>
    <row r="151" spans="1:64" ht="38.25" hidden="1" customHeight="1">
      <c r="A151" s="98" t="s">
        <v>215</v>
      </c>
      <c r="B151" s="198">
        <v>538</v>
      </c>
      <c r="C151" s="140" t="s">
        <v>327</v>
      </c>
      <c r="D151" s="140" t="s">
        <v>189</v>
      </c>
      <c r="E151" s="118" t="s">
        <v>341</v>
      </c>
      <c r="F151" s="118">
        <v>851</v>
      </c>
      <c r="G151" s="101"/>
      <c r="H151" s="101"/>
      <c r="I151" s="234"/>
    </row>
    <row r="152" spans="1:64" ht="23.25" hidden="1" customHeight="1">
      <c r="A152" s="96" t="s">
        <v>342</v>
      </c>
      <c r="B152" s="198">
        <v>538</v>
      </c>
      <c r="C152" s="142">
        <v>10</v>
      </c>
      <c r="D152" s="142" t="s">
        <v>190</v>
      </c>
      <c r="E152" s="115" t="s">
        <v>191</v>
      </c>
      <c r="F152" s="142" t="s">
        <v>192</v>
      </c>
      <c r="G152" s="116">
        <f t="shared" ref="G152:H156" si="6">G153</f>
        <v>0</v>
      </c>
      <c r="H152" s="116">
        <f t="shared" si="6"/>
        <v>0</v>
      </c>
      <c r="I152" s="237"/>
    </row>
    <row r="153" spans="1:64" ht="23.45" hidden="1" customHeight="1">
      <c r="A153" s="96" t="s">
        <v>343</v>
      </c>
      <c r="B153" s="198">
        <v>538</v>
      </c>
      <c r="C153" s="142">
        <v>10</v>
      </c>
      <c r="D153" s="142" t="s">
        <v>189</v>
      </c>
      <c r="E153" s="115" t="s">
        <v>191</v>
      </c>
      <c r="F153" s="142" t="s">
        <v>192</v>
      </c>
      <c r="G153" s="116">
        <f t="shared" si="6"/>
        <v>0</v>
      </c>
      <c r="H153" s="116">
        <f t="shared" si="6"/>
        <v>0</v>
      </c>
      <c r="I153" s="23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</row>
    <row r="154" spans="1:64" ht="27" hidden="1" customHeight="1">
      <c r="A154" s="98" t="s">
        <v>259</v>
      </c>
      <c r="B154" s="198">
        <v>538</v>
      </c>
      <c r="C154" s="140">
        <v>10</v>
      </c>
      <c r="D154" s="140" t="s">
        <v>189</v>
      </c>
      <c r="E154" s="118" t="s">
        <v>227</v>
      </c>
      <c r="F154" s="140" t="s">
        <v>192</v>
      </c>
      <c r="G154" s="101">
        <f t="shared" si="6"/>
        <v>0</v>
      </c>
      <c r="H154" s="101">
        <f t="shared" si="6"/>
        <v>0</v>
      </c>
      <c r="I154" s="234"/>
    </row>
    <row r="155" spans="1:64" ht="30" hidden="1" customHeight="1">
      <c r="A155" s="98" t="s">
        <v>281</v>
      </c>
      <c r="B155" s="198">
        <v>538</v>
      </c>
      <c r="C155" s="140">
        <v>10</v>
      </c>
      <c r="D155" s="140" t="s">
        <v>189</v>
      </c>
      <c r="E155" s="118" t="s">
        <v>219</v>
      </c>
      <c r="F155" s="140" t="s">
        <v>192</v>
      </c>
      <c r="G155" s="101">
        <f t="shared" si="6"/>
        <v>0</v>
      </c>
      <c r="H155" s="101">
        <f t="shared" si="6"/>
        <v>0</v>
      </c>
      <c r="I155" s="234"/>
    </row>
    <row r="156" spans="1:64" ht="39.75" hidden="1" customHeight="1">
      <c r="A156" s="129" t="s">
        <v>344</v>
      </c>
      <c r="B156" s="198">
        <v>538</v>
      </c>
      <c r="C156" s="140">
        <v>10</v>
      </c>
      <c r="D156" s="140" t="s">
        <v>189</v>
      </c>
      <c r="E156" s="118" t="s">
        <v>345</v>
      </c>
      <c r="F156" s="140" t="s">
        <v>192</v>
      </c>
      <c r="G156" s="101">
        <f t="shared" si="6"/>
        <v>0</v>
      </c>
      <c r="H156" s="101">
        <f t="shared" si="6"/>
        <v>0</v>
      </c>
      <c r="I156" s="234"/>
    </row>
    <row r="157" spans="1:64" ht="34.5" hidden="1" customHeight="1">
      <c r="A157" s="129" t="s">
        <v>346</v>
      </c>
      <c r="B157" s="198">
        <v>538</v>
      </c>
      <c r="C157" s="145">
        <v>10</v>
      </c>
      <c r="D157" s="140" t="s">
        <v>189</v>
      </c>
      <c r="E157" s="146" t="s">
        <v>345</v>
      </c>
      <c r="F157" s="146">
        <v>312</v>
      </c>
      <c r="G157" s="135"/>
      <c r="H157" s="101"/>
      <c r="I157" s="234"/>
    </row>
    <row r="158" spans="1:64" ht="34.5" hidden="1" customHeight="1">
      <c r="A158" s="125" t="s">
        <v>360</v>
      </c>
      <c r="B158" s="198">
        <v>538</v>
      </c>
      <c r="C158" s="147" t="s">
        <v>224</v>
      </c>
      <c r="D158" s="142" t="s">
        <v>190</v>
      </c>
      <c r="E158" s="148" t="s">
        <v>191</v>
      </c>
      <c r="F158" s="147" t="s">
        <v>192</v>
      </c>
      <c r="G158" s="116">
        <f t="shared" ref="G158:H162" si="7">G159</f>
        <v>0</v>
      </c>
      <c r="H158" s="116">
        <f t="shared" si="7"/>
        <v>0</v>
      </c>
      <c r="I158" s="237"/>
    </row>
    <row r="159" spans="1:64" ht="34.5" hidden="1" customHeight="1">
      <c r="A159" s="129" t="s">
        <v>361</v>
      </c>
      <c r="B159" s="198">
        <v>538</v>
      </c>
      <c r="C159" s="145" t="s">
        <v>224</v>
      </c>
      <c r="D159" s="140" t="s">
        <v>189</v>
      </c>
      <c r="E159" s="146" t="s">
        <v>191</v>
      </c>
      <c r="F159" s="145" t="s">
        <v>192</v>
      </c>
      <c r="G159" s="101">
        <f t="shared" si="7"/>
        <v>0</v>
      </c>
      <c r="H159" s="101">
        <f t="shared" si="7"/>
        <v>0</v>
      </c>
      <c r="I159" s="234"/>
    </row>
    <row r="160" spans="1:64" ht="34.5" hidden="1" customHeight="1">
      <c r="A160" s="129" t="s">
        <v>362</v>
      </c>
      <c r="B160" s="198">
        <v>538</v>
      </c>
      <c r="C160" s="145" t="s">
        <v>224</v>
      </c>
      <c r="D160" s="140" t="s">
        <v>189</v>
      </c>
      <c r="E160" s="146" t="s">
        <v>219</v>
      </c>
      <c r="F160" s="145" t="s">
        <v>192</v>
      </c>
      <c r="G160" s="101">
        <f t="shared" si="7"/>
        <v>0</v>
      </c>
      <c r="H160" s="101">
        <f t="shared" si="7"/>
        <v>0</v>
      </c>
      <c r="I160" s="234"/>
    </row>
    <row r="161" spans="1:9" ht="34.5" hidden="1" customHeight="1">
      <c r="A161" s="129" t="s">
        <v>363</v>
      </c>
      <c r="B161" s="198">
        <v>538</v>
      </c>
      <c r="C161" s="145" t="s">
        <v>224</v>
      </c>
      <c r="D161" s="140" t="s">
        <v>189</v>
      </c>
      <c r="E161" s="146" t="s">
        <v>364</v>
      </c>
      <c r="F161" s="145" t="s">
        <v>192</v>
      </c>
      <c r="G161" s="101">
        <f t="shared" si="7"/>
        <v>0</v>
      </c>
      <c r="H161" s="101">
        <f t="shared" si="7"/>
        <v>0</v>
      </c>
      <c r="I161" s="234"/>
    </row>
    <row r="162" spans="1:9" ht="34.5" hidden="1" customHeight="1">
      <c r="A162" s="129" t="s">
        <v>230</v>
      </c>
      <c r="B162" s="198">
        <v>538</v>
      </c>
      <c r="C162" s="145" t="s">
        <v>224</v>
      </c>
      <c r="D162" s="140" t="s">
        <v>189</v>
      </c>
      <c r="E162" s="146" t="s">
        <v>365</v>
      </c>
      <c r="F162" s="145" t="s">
        <v>192</v>
      </c>
      <c r="G162" s="101">
        <f t="shared" si="7"/>
        <v>0</v>
      </c>
      <c r="H162" s="101">
        <f t="shared" si="7"/>
        <v>0</v>
      </c>
      <c r="I162" s="234"/>
    </row>
    <row r="163" spans="1:9" ht="34.5" hidden="1" customHeight="1">
      <c r="A163" s="129" t="s">
        <v>263</v>
      </c>
      <c r="B163" s="198">
        <v>538</v>
      </c>
      <c r="C163" s="145" t="s">
        <v>224</v>
      </c>
      <c r="D163" s="140" t="s">
        <v>189</v>
      </c>
      <c r="E163" s="146" t="s">
        <v>365</v>
      </c>
      <c r="F163" s="145" t="s">
        <v>244</v>
      </c>
      <c r="G163" s="101"/>
      <c r="H163" s="101"/>
      <c r="I163" s="234"/>
    </row>
    <row r="164" spans="1:9" ht="54" customHeight="1">
      <c r="A164" s="98" t="s">
        <v>340</v>
      </c>
      <c r="B164" s="198">
        <v>538</v>
      </c>
      <c r="C164" s="140" t="s">
        <v>327</v>
      </c>
      <c r="D164" s="140" t="s">
        <v>189</v>
      </c>
      <c r="E164" s="118" t="s">
        <v>341</v>
      </c>
      <c r="F164" s="140" t="s">
        <v>192</v>
      </c>
      <c r="G164" s="101">
        <f>G166</f>
        <v>5.9</v>
      </c>
      <c r="H164" s="101">
        <f>H165+H166</f>
        <v>5.9</v>
      </c>
      <c r="I164" s="250"/>
    </row>
    <row r="165" spans="1:9" ht="54" customHeight="1">
      <c r="A165" s="98" t="s">
        <v>263</v>
      </c>
      <c r="B165">
        <v>538</v>
      </c>
      <c r="C165" s="140" t="s">
        <v>327</v>
      </c>
      <c r="D165" s="140" t="s">
        <v>189</v>
      </c>
      <c r="E165" s="118" t="s">
        <v>341</v>
      </c>
      <c r="F165" s="118">
        <v>244</v>
      </c>
      <c r="G165" s="101">
        <v>0</v>
      </c>
      <c r="H165" s="101">
        <v>0</v>
      </c>
      <c r="I165" s="250"/>
    </row>
    <row r="166" spans="1:9" ht="56.45" customHeight="1">
      <c r="A166" s="98" t="s">
        <v>263</v>
      </c>
      <c r="B166" s="198">
        <v>538</v>
      </c>
      <c r="C166" s="140" t="s">
        <v>327</v>
      </c>
      <c r="D166" s="140" t="s">
        <v>189</v>
      </c>
      <c r="E166" s="118" t="s">
        <v>341</v>
      </c>
      <c r="F166" s="118">
        <v>851</v>
      </c>
      <c r="G166" s="101">
        <v>5.9</v>
      </c>
      <c r="H166" s="101">
        <v>5.9</v>
      </c>
      <c r="I166" s="250"/>
    </row>
    <row r="167" spans="1:9" ht="39.75" hidden="1" customHeight="1">
      <c r="A167" s="96" t="s">
        <v>360</v>
      </c>
      <c r="B167" s="198">
        <v>538</v>
      </c>
      <c r="C167" s="142" t="s">
        <v>224</v>
      </c>
      <c r="D167" s="142" t="s">
        <v>190</v>
      </c>
      <c r="E167" s="115" t="s">
        <v>191</v>
      </c>
      <c r="F167" s="142" t="s">
        <v>192</v>
      </c>
      <c r="G167" s="116"/>
      <c r="H167" s="116">
        <f>H169</f>
        <v>0</v>
      </c>
      <c r="I167" s="249"/>
    </row>
    <row r="168" spans="1:9" ht="16.5" hidden="1">
      <c r="A168" s="98" t="s">
        <v>361</v>
      </c>
      <c r="B168" s="198">
        <v>538</v>
      </c>
      <c r="C168" s="140" t="s">
        <v>224</v>
      </c>
      <c r="D168" s="140" t="s">
        <v>189</v>
      </c>
      <c r="E168" s="118" t="s">
        <v>191</v>
      </c>
      <c r="F168" s="140" t="s">
        <v>192</v>
      </c>
      <c r="G168" s="101"/>
      <c r="H168" s="101">
        <f>H169</f>
        <v>0</v>
      </c>
      <c r="I168" s="250"/>
    </row>
    <row r="169" spans="1:9" ht="16.5" hidden="1">
      <c r="A169" s="129" t="s">
        <v>362</v>
      </c>
      <c r="B169" s="198">
        <v>538</v>
      </c>
      <c r="C169" s="145" t="s">
        <v>224</v>
      </c>
      <c r="D169" s="140" t="s">
        <v>189</v>
      </c>
      <c r="E169" s="146" t="s">
        <v>219</v>
      </c>
      <c r="F169" s="140" t="s">
        <v>192</v>
      </c>
      <c r="G169" s="101"/>
      <c r="H169" s="101">
        <f>H170</f>
        <v>0</v>
      </c>
      <c r="I169" s="250"/>
    </row>
    <row r="170" spans="1:9" ht="31.5" hidden="1">
      <c r="A170" s="129" t="s">
        <v>363</v>
      </c>
      <c r="B170" s="198">
        <v>538</v>
      </c>
      <c r="C170" s="145" t="s">
        <v>224</v>
      </c>
      <c r="D170" s="140" t="s">
        <v>189</v>
      </c>
      <c r="E170" s="146" t="s">
        <v>364</v>
      </c>
      <c r="F170" s="140" t="s">
        <v>192</v>
      </c>
      <c r="G170" s="101"/>
      <c r="H170" s="101">
        <f>H171</f>
        <v>0</v>
      </c>
      <c r="I170" s="250"/>
    </row>
    <row r="171" spans="1:9" ht="16.5" hidden="1">
      <c r="A171" s="129" t="s">
        <v>230</v>
      </c>
      <c r="B171" s="198">
        <v>538</v>
      </c>
      <c r="C171" s="145" t="s">
        <v>224</v>
      </c>
      <c r="D171" s="140" t="s">
        <v>189</v>
      </c>
      <c r="E171" s="141" t="s">
        <v>365</v>
      </c>
      <c r="F171" s="140" t="s">
        <v>192</v>
      </c>
      <c r="G171" s="101"/>
      <c r="H171" s="101">
        <f>H172</f>
        <v>0</v>
      </c>
      <c r="I171" s="250"/>
    </row>
    <row r="172" spans="1:9" ht="31.5" hidden="1">
      <c r="A172" s="129" t="s">
        <v>263</v>
      </c>
      <c r="B172" s="198">
        <v>538</v>
      </c>
      <c r="C172" s="145" t="s">
        <v>224</v>
      </c>
      <c r="D172" s="140" t="s">
        <v>189</v>
      </c>
      <c r="E172" s="146" t="s">
        <v>365</v>
      </c>
      <c r="F172" s="146">
        <v>244</v>
      </c>
      <c r="G172" s="135"/>
      <c r="H172" s="135"/>
      <c r="I172" s="254"/>
    </row>
    <row r="173" spans="1:9" ht="31.5">
      <c r="A173" s="98" t="s">
        <v>387</v>
      </c>
      <c r="B173" s="198">
        <v>538</v>
      </c>
      <c r="C173" s="140" t="s">
        <v>327</v>
      </c>
      <c r="D173" s="140" t="s">
        <v>189</v>
      </c>
      <c r="E173" s="118" t="s">
        <v>388</v>
      </c>
      <c r="F173" s="118"/>
      <c r="G173" s="135"/>
      <c r="H173" s="135">
        <f>H174</f>
        <v>315.60000000000002</v>
      </c>
      <c r="I173" s="254"/>
    </row>
    <row r="174" spans="1:9" ht="31.5">
      <c r="A174" s="98" t="s">
        <v>389</v>
      </c>
      <c r="B174" s="198">
        <v>538</v>
      </c>
      <c r="C174" s="140" t="s">
        <v>327</v>
      </c>
      <c r="D174" s="140" t="s">
        <v>189</v>
      </c>
      <c r="E174" s="118" t="s">
        <v>388</v>
      </c>
      <c r="F174" s="118">
        <v>200</v>
      </c>
      <c r="G174" s="135"/>
      <c r="H174" s="135">
        <f>H175</f>
        <v>315.60000000000002</v>
      </c>
      <c r="I174" s="254"/>
    </row>
    <row r="175" spans="1:9" ht="31.5">
      <c r="A175" s="98" t="s">
        <v>390</v>
      </c>
      <c r="B175" s="198">
        <v>538</v>
      </c>
      <c r="C175" s="140" t="s">
        <v>327</v>
      </c>
      <c r="D175" s="140" t="s">
        <v>189</v>
      </c>
      <c r="E175" s="118" t="s">
        <v>388</v>
      </c>
      <c r="F175" s="118">
        <v>240</v>
      </c>
      <c r="G175" s="135"/>
      <c r="H175" s="135">
        <f>H176</f>
        <v>315.60000000000002</v>
      </c>
      <c r="I175" s="254"/>
    </row>
    <row r="176" spans="1:9" ht="31.5">
      <c r="A176" s="98" t="s">
        <v>263</v>
      </c>
      <c r="B176" s="198">
        <v>538</v>
      </c>
      <c r="C176" s="140" t="s">
        <v>327</v>
      </c>
      <c r="D176" s="140" t="s">
        <v>189</v>
      </c>
      <c r="E176" s="118" t="s">
        <v>388</v>
      </c>
      <c r="F176" s="118">
        <v>244</v>
      </c>
      <c r="G176" s="135"/>
      <c r="H176" s="135">
        <v>315.60000000000002</v>
      </c>
      <c r="I176" s="254"/>
    </row>
    <row r="177" spans="1:9" ht="31.5">
      <c r="A177" s="98" t="s">
        <v>391</v>
      </c>
      <c r="B177" s="198">
        <v>538</v>
      </c>
      <c r="C177" s="140" t="s">
        <v>327</v>
      </c>
      <c r="D177" s="140" t="s">
        <v>189</v>
      </c>
      <c r="E177" s="118" t="s">
        <v>392</v>
      </c>
      <c r="F177" s="118"/>
      <c r="G177" s="135"/>
      <c r="H177" s="135">
        <f>H178</f>
        <v>2</v>
      </c>
      <c r="I177" s="254"/>
    </row>
    <row r="178" spans="1:9" ht="31.5">
      <c r="A178" s="98" t="s">
        <v>389</v>
      </c>
      <c r="B178" s="198">
        <v>538</v>
      </c>
      <c r="C178" s="140" t="s">
        <v>327</v>
      </c>
      <c r="D178" s="140" t="s">
        <v>189</v>
      </c>
      <c r="E178" s="118" t="s">
        <v>392</v>
      </c>
      <c r="F178" s="118">
        <v>200</v>
      </c>
      <c r="G178" s="135"/>
      <c r="H178" s="135">
        <f>H179</f>
        <v>2</v>
      </c>
      <c r="I178" s="254"/>
    </row>
    <row r="179" spans="1:9" ht="31.5">
      <c r="A179" s="98" t="s">
        <v>390</v>
      </c>
      <c r="B179" s="198">
        <v>538</v>
      </c>
      <c r="C179" s="140" t="s">
        <v>327</v>
      </c>
      <c r="D179" s="140" t="s">
        <v>189</v>
      </c>
      <c r="E179" s="118" t="s">
        <v>392</v>
      </c>
      <c r="F179" s="118">
        <v>240</v>
      </c>
      <c r="G179" s="135"/>
      <c r="H179" s="135">
        <f>H180</f>
        <v>2</v>
      </c>
      <c r="I179" s="254"/>
    </row>
    <row r="180" spans="1:9" ht="31.5">
      <c r="A180" s="98" t="s">
        <v>263</v>
      </c>
      <c r="B180" s="198">
        <v>538</v>
      </c>
      <c r="C180" s="140" t="s">
        <v>327</v>
      </c>
      <c r="D180" s="140" t="s">
        <v>189</v>
      </c>
      <c r="E180" s="118" t="s">
        <v>392</v>
      </c>
      <c r="F180" s="118">
        <v>244</v>
      </c>
      <c r="G180" s="135"/>
      <c r="H180" s="135">
        <v>2</v>
      </c>
      <c r="I180" s="254"/>
    </row>
    <row r="181" spans="1:9" ht="41.25" customHeight="1">
      <c r="A181" s="125" t="s">
        <v>342</v>
      </c>
      <c r="B181" s="193">
        <v>538</v>
      </c>
      <c r="C181" s="147">
        <v>10</v>
      </c>
      <c r="D181" s="142" t="s">
        <v>190</v>
      </c>
      <c r="E181" s="148" t="s">
        <v>191</v>
      </c>
      <c r="F181" s="148" t="s">
        <v>192</v>
      </c>
      <c r="G181" s="133">
        <f>G182+G187</f>
        <v>494</v>
      </c>
      <c r="H181" s="133">
        <f>H182+H187</f>
        <v>494</v>
      </c>
      <c r="I181" s="254"/>
    </row>
    <row r="182" spans="1:9" ht="47.25" customHeight="1">
      <c r="A182" s="125" t="s">
        <v>343</v>
      </c>
      <c r="B182" s="193">
        <v>538</v>
      </c>
      <c r="C182" s="147">
        <v>10</v>
      </c>
      <c r="D182" s="142" t="s">
        <v>189</v>
      </c>
      <c r="E182" s="148" t="s">
        <v>191</v>
      </c>
      <c r="F182" s="148" t="s">
        <v>192</v>
      </c>
      <c r="G182" s="133">
        <f t="shared" ref="G182:H185" si="8">G183</f>
        <v>494</v>
      </c>
      <c r="H182" s="133">
        <f t="shared" si="8"/>
        <v>494</v>
      </c>
      <c r="I182" s="254"/>
    </row>
    <row r="183" spans="1:9" ht="41.25" customHeight="1">
      <c r="A183" s="129" t="s">
        <v>259</v>
      </c>
      <c r="B183" s="198">
        <v>538</v>
      </c>
      <c r="C183" s="145">
        <v>10</v>
      </c>
      <c r="D183" s="140" t="s">
        <v>189</v>
      </c>
      <c r="E183" s="146" t="s">
        <v>227</v>
      </c>
      <c r="F183" s="146" t="s">
        <v>192</v>
      </c>
      <c r="G183" s="135">
        <f t="shared" si="8"/>
        <v>494</v>
      </c>
      <c r="H183" s="135">
        <f t="shared" si="8"/>
        <v>494</v>
      </c>
      <c r="I183" s="254"/>
    </row>
    <row r="184" spans="1:9" ht="40.5" customHeight="1">
      <c r="A184" s="129" t="s">
        <v>281</v>
      </c>
      <c r="B184" s="198">
        <v>538</v>
      </c>
      <c r="C184" s="145">
        <v>10</v>
      </c>
      <c r="D184" s="140" t="s">
        <v>189</v>
      </c>
      <c r="E184" s="146" t="s">
        <v>219</v>
      </c>
      <c r="F184" s="146" t="s">
        <v>192</v>
      </c>
      <c r="G184" s="135">
        <f t="shared" si="8"/>
        <v>494</v>
      </c>
      <c r="H184" s="135">
        <f t="shared" si="8"/>
        <v>494</v>
      </c>
      <c r="I184" s="254"/>
    </row>
    <row r="185" spans="1:9" ht="40.5" customHeight="1">
      <c r="A185" s="129" t="s">
        <v>344</v>
      </c>
      <c r="B185" s="198">
        <v>538</v>
      </c>
      <c r="C185" s="145">
        <v>10</v>
      </c>
      <c r="D185" s="140" t="s">
        <v>189</v>
      </c>
      <c r="E185" s="146" t="s">
        <v>345</v>
      </c>
      <c r="F185" s="146" t="s">
        <v>192</v>
      </c>
      <c r="G185" s="135">
        <f t="shared" si="8"/>
        <v>494</v>
      </c>
      <c r="H185" s="135">
        <f t="shared" si="8"/>
        <v>494</v>
      </c>
      <c r="I185" s="254"/>
    </row>
    <row r="186" spans="1:9" ht="38.25" customHeight="1">
      <c r="A186" s="129" t="s">
        <v>346</v>
      </c>
      <c r="B186" s="198">
        <v>538</v>
      </c>
      <c r="C186" s="145">
        <v>10</v>
      </c>
      <c r="D186" s="140" t="s">
        <v>189</v>
      </c>
      <c r="E186" s="146" t="s">
        <v>345</v>
      </c>
      <c r="F186" s="146">
        <v>312</v>
      </c>
      <c r="G186" s="135">
        <v>494</v>
      </c>
      <c r="H186" s="135">
        <v>494</v>
      </c>
      <c r="I186" s="254"/>
    </row>
    <row r="187" spans="1:9" ht="38.25" hidden="1" customHeight="1">
      <c r="A187" s="125" t="s">
        <v>347</v>
      </c>
      <c r="B187" s="193">
        <v>538</v>
      </c>
      <c r="C187" s="147" t="s">
        <v>348</v>
      </c>
      <c r="D187" s="142" t="s">
        <v>189</v>
      </c>
      <c r="E187" s="148" t="s">
        <v>246</v>
      </c>
      <c r="F187" s="148" t="s">
        <v>192</v>
      </c>
      <c r="G187" s="133">
        <f t="shared" ref="G187:H189" si="9">G188</f>
        <v>0</v>
      </c>
      <c r="H187" s="133">
        <f t="shared" si="9"/>
        <v>0</v>
      </c>
      <c r="I187" s="254"/>
    </row>
    <row r="188" spans="1:9" ht="50.25" hidden="1" customHeight="1">
      <c r="A188" s="129" t="s">
        <v>362</v>
      </c>
      <c r="B188" s="198">
        <v>538</v>
      </c>
      <c r="C188" s="145" t="s">
        <v>348</v>
      </c>
      <c r="D188" s="140" t="s">
        <v>189</v>
      </c>
      <c r="E188" s="146" t="s">
        <v>227</v>
      </c>
      <c r="F188" s="146" t="s">
        <v>192</v>
      </c>
      <c r="G188" s="135">
        <f t="shared" si="9"/>
        <v>0</v>
      </c>
      <c r="H188" s="135">
        <f t="shared" si="9"/>
        <v>0</v>
      </c>
      <c r="I188" s="254"/>
    </row>
    <row r="189" spans="1:9" ht="54" hidden="1" customHeight="1">
      <c r="A189" s="129" t="s">
        <v>393</v>
      </c>
      <c r="B189" s="198">
        <v>538</v>
      </c>
      <c r="C189" s="145" t="s">
        <v>348</v>
      </c>
      <c r="D189" s="140" t="s">
        <v>189</v>
      </c>
      <c r="E189" s="146" t="s">
        <v>219</v>
      </c>
      <c r="F189" s="146" t="s">
        <v>192</v>
      </c>
      <c r="G189" s="135">
        <f t="shared" si="9"/>
        <v>0</v>
      </c>
      <c r="H189" s="135">
        <f t="shared" si="9"/>
        <v>0</v>
      </c>
      <c r="I189" s="254"/>
    </row>
    <row r="190" spans="1:9" ht="69.75" hidden="1" customHeight="1">
      <c r="A190" s="129" t="s">
        <v>346</v>
      </c>
      <c r="B190" s="198">
        <v>538</v>
      </c>
      <c r="C190" s="145" t="s">
        <v>348</v>
      </c>
      <c r="D190" s="140" t="s">
        <v>189</v>
      </c>
      <c r="E190" s="146" t="s">
        <v>351</v>
      </c>
      <c r="F190" s="146" t="s">
        <v>352</v>
      </c>
      <c r="G190" s="135">
        <v>0</v>
      </c>
      <c r="H190" s="135">
        <v>0</v>
      </c>
      <c r="I190" s="254"/>
    </row>
    <row r="191" spans="1:9" ht="47.25">
      <c r="A191" s="253" t="s">
        <v>353</v>
      </c>
      <c r="B191" s="193">
        <v>538</v>
      </c>
      <c r="C191" s="255">
        <v>14</v>
      </c>
      <c r="D191" s="256" t="s">
        <v>190</v>
      </c>
      <c r="E191" s="255" t="s">
        <v>191</v>
      </c>
      <c r="F191" s="142" t="s">
        <v>192</v>
      </c>
      <c r="G191" s="257">
        <f t="shared" ref="G191:H195" si="10">G192</f>
        <v>289.2</v>
      </c>
      <c r="H191" s="257">
        <f t="shared" si="10"/>
        <v>289.2</v>
      </c>
      <c r="I191" s="258"/>
    </row>
    <row r="192" spans="1:9" ht="16.5">
      <c r="A192" s="137" t="s">
        <v>355</v>
      </c>
      <c r="B192" s="198">
        <v>538</v>
      </c>
      <c r="C192" s="259">
        <v>14</v>
      </c>
      <c r="D192" s="260" t="s">
        <v>248</v>
      </c>
      <c r="E192" s="259" t="s">
        <v>191</v>
      </c>
      <c r="F192" s="140" t="s">
        <v>192</v>
      </c>
      <c r="G192" s="261">
        <f t="shared" si="10"/>
        <v>289.2</v>
      </c>
      <c r="H192" s="261">
        <f t="shared" si="10"/>
        <v>289.2</v>
      </c>
      <c r="I192" s="258"/>
    </row>
    <row r="193" spans="1:9" ht="16.5">
      <c r="A193" s="137" t="s">
        <v>356</v>
      </c>
      <c r="B193" s="198">
        <v>538</v>
      </c>
      <c r="C193" s="259">
        <v>14</v>
      </c>
      <c r="D193" s="260" t="s">
        <v>248</v>
      </c>
      <c r="E193" s="259" t="s">
        <v>227</v>
      </c>
      <c r="F193" s="140" t="s">
        <v>192</v>
      </c>
      <c r="G193" s="261">
        <f t="shared" si="10"/>
        <v>289.2</v>
      </c>
      <c r="H193" s="261">
        <f t="shared" si="10"/>
        <v>289.2</v>
      </c>
      <c r="I193" s="258"/>
    </row>
    <row r="194" spans="1:9" ht="16.5">
      <c r="A194" s="137" t="s">
        <v>281</v>
      </c>
      <c r="B194" s="198">
        <v>538</v>
      </c>
      <c r="C194" s="259">
        <v>14</v>
      </c>
      <c r="D194" s="260" t="s">
        <v>248</v>
      </c>
      <c r="E194" s="259" t="s">
        <v>219</v>
      </c>
      <c r="F194" s="140" t="s">
        <v>192</v>
      </c>
      <c r="G194" s="261">
        <f t="shared" si="10"/>
        <v>289.2</v>
      </c>
      <c r="H194" s="261">
        <f t="shared" si="10"/>
        <v>289.2</v>
      </c>
      <c r="I194" s="258"/>
    </row>
    <row r="195" spans="1:9" ht="78.75">
      <c r="A195" s="137" t="s">
        <v>357</v>
      </c>
      <c r="B195" s="198">
        <v>538</v>
      </c>
      <c r="C195" s="259">
        <v>14</v>
      </c>
      <c r="D195" s="260" t="s">
        <v>248</v>
      </c>
      <c r="E195" s="259" t="s">
        <v>358</v>
      </c>
      <c r="F195" s="140" t="s">
        <v>192</v>
      </c>
      <c r="G195" s="261">
        <f t="shared" si="10"/>
        <v>289.2</v>
      </c>
      <c r="H195" s="261">
        <f t="shared" si="10"/>
        <v>289.2</v>
      </c>
      <c r="I195" s="258"/>
    </row>
    <row r="196" spans="1:9" ht="16.5">
      <c r="A196" s="137" t="s">
        <v>359</v>
      </c>
      <c r="B196" s="198">
        <v>538</v>
      </c>
      <c r="C196" s="259">
        <v>14</v>
      </c>
      <c r="D196" s="260" t="s">
        <v>248</v>
      </c>
      <c r="E196" s="259" t="s">
        <v>358</v>
      </c>
      <c r="F196" s="259">
        <v>540</v>
      </c>
      <c r="G196" s="261">
        <v>289.2</v>
      </c>
      <c r="H196" s="261">
        <v>289.2</v>
      </c>
      <c r="I196" s="258"/>
    </row>
    <row r="197" spans="1:9">
      <c r="A197" s="180" t="s">
        <v>410</v>
      </c>
      <c r="B197" s="262" t="s">
        <v>192</v>
      </c>
      <c r="C197" s="262" t="s">
        <v>190</v>
      </c>
      <c r="D197" s="181" t="s">
        <v>190</v>
      </c>
      <c r="E197" s="181" t="s">
        <v>395</v>
      </c>
      <c r="F197" s="181" t="s">
        <v>192</v>
      </c>
      <c r="G197" s="182">
        <v>130</v>
      </c>
      <c r="H197" s="182">
        <v>259.7</v>
      </c>
      <c r="I197" s="258"/>
    </row>
  </sheetData>
  <mergeCells count="3">
    <mergeCell ref="E1:H1"/>
    <mergeCell ref="A2:H2"/>
    <mergeCell ref="G3:H3"/>
  </mergeCells>
  <pageMargins left="0.23611111111111099" right="3.9583333333333297E-2" top="0.55138888888888904" bottom="0.55138888888888904" header="0.51180555555555496" footer="0.51180555555555496"/>
  <pageSetup paperSize="9" scale="54" firstPageNumber="223" fitToHeight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прил 1.</vt:lpstr>
      <vt:lpstr>прил.2</vt:lpstr>
      <vt:lpstr>прил.3</vt:lpstr>
      <vt:lpstr>прил 4.  (2)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 12. </vt:lpstr>
      <vt:lpstr>прил 13.</vt:lpstr>
      <vt:lpstr>прил.14</vt:lpstr>
      <vt:lpstr>прил12</vt:lpstr>
      <vt:lpstr>прил 15.</vt:lpstr>
      <vt:lpstr>прил13</vt:lpstr>
      <vt:lpstr>прил.16</vt:lpstr>
      <vt:lpstr>прил14</vt:lpstr>
      <vt:lpstr>прил.17</vt:lpstr>
      <vt:lpstr>прил 4. </vt:lpstr>
      <vt:lpstr>прил15</vt:lpstr>
      <vt:lpstr>прил16</vt:lpstr>
      <vt:lpstr>прил17</vt:lpstr>
      <vt:lpstr>прил18</vt:lpstr>
      <vt:lpstr>прил19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Pc50</cp:lastModifiedBy>
  <cp:revision>19</cp:revision>
  <cp:lastPrinted>2021-01-18T05:29:04Z</cp:lastPrinted>
  <dcterms:created xsi:type="dcterms:W3CDTF">2017-03-29T09:41:28Z</dcterms:created>
  <dcterms:modified xsi:type="dcterms:W3CDTF">2021-01-18T07:14:13Z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